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C:\Users\shine\Documents\0.NewWebSite\1.NewWebSite\maker\dataray\accessory\attenuation\download\"/>
    </mc:Choice>
  </mc:AlternateContent>
  <xr:revisionPtr revIDLastSave="0" documentId="8_{5694512C-E908-44E2-BD3B-3636C5722BCE}" xr6:coauthVersionLast="36" xr6:coauthVersionMax="36" xr10:uidLastSave="{00000000-0000-0000-0000-000000000000}"/>
  <bookViews>
    <workbookView xWindow="6180" yWindow="615" windowWidth="30765" windowHeight="19995" xr2:uid="{00000000-000D-0000-FFFF-FFFF00000000}"/>
  </bookViews>
  <sheets>
    <sheet name="User Inputs" sheetId="3" r:id="rId1"/>
    <sheet name="Pulsed" sheetId="9" state="hidden" r:id="rId2"/>
    <sheet name="Surface Transmittance" sheetId="1" state="hidden" r:id="rId3"/>
    <sheet name="PPBS Reflectance" sheetId="6" state="hidden" r:id="rId4"/>
    <sheet name="Internal Transmittance" sheetId="2" state="hidden" r:id="rId5"/>
    <sheet name="IR-BB Saturation" sheetId="11" state="hidden" r:id="rId6"/>
    <sheet name="CBS" sheetId="12" state="hidden" r:id="rId7"/>
    <sheet name="UV Filters" sheetId="4" state="hidden" r:id="rId8"/>
    <sheet name="IR Filters" sheetId="10" state="hidden" r:id="rId9"/>
    <sheet name="Response Curves" sheetId="7" state="hidden" r:id="rId10"/>
  </sheets>
  <definedNames>
    <definedName name="solver_adj" localSheetId="4" hidden="1">'Internal Transmittance'!$Q$20</definedName>
    <definedName name="solver_adj" localSheetId="1" hidden="1">Pulsed!$I$2</definedName>
    <definedName name="solver_adj" localSheetId="9" hidden="1">'Response Curves'!$B$124</definedName>
    <definedName name="solver_adj" localSheetId="0" hidden="1">'User Inputs'!$H$1</definedName>
    <definedName name="solver_cvg" localSheetId="4" hidden="1">0.0001</definedName>
    <definedName name="solver_cvg" localSheetId="1" hidden="1">0.0001</definedName>
    <definedName name="solver_cvg" localSheetId="9" hidden="1">0.0001</definedName>
    <definedName name="solver_cvg" localSheetId="0" hidden="1">0.0001</definedName>
    <definedName name="solver_drv" localSheetId="4" hidden="1">1</definedName>
    <definedName name="solver_drv" localSheetId="1" hidden="1">1</definedName>
    <definedName name="solver_drv" localSheetId="9" hidden="1">1</definedName>
    <definedName name="solver_drv" localSheetId="0" hidden="1">1</definedName>
    <definedName name="solver_eng" localSheetId="4" hidden="1">1</definedName>
    <definedName name="solver_eng" localSheetId="1" hidden="1">1</definedName>
    <definedName name="solver_eng" localSheetId="9" hidden="1">1</definedName>
    <definedName name="solver_eng" localSheetId="0" hidden="1">1</definedName>
    <definedName name="solver_est" localSheetId="4" hidden="1">1</definedName>
    <definedName name="solver_est" localSheetId="1" hidden="1">1</definedName>
    <definedName name="solver_est" localSheetId="9" hidden="1">1</definedName>
    <definedName name="solver_est" localSheetId="0" hidden="1">1</definedName>
    <definedName name="solver_itr" localSheetId="4" hidden="1">2147483647</definedName>
    <definedName name="solver_itr" localSheetId="1" hidden="1">2147483647</definedName>
    <definedName name="solver_itr" localSheetId="9" hidden="1">2147483647</definedName>
    <definedName name="solver_itr" localSheetId="0" hidden="1">2147483647</definedName>
    <definedName name="solver_lhs1" localSheetId="9" hidden="1">'Response Curves'!$B$126</definedName>
    <definedName name="solver_mip" localSheetId="4" hidden="1">2147483647</definedName>
    <definedName name="solver_mip" localSheetId="1" hidden="1">2147483647</definedName>
    <definedName name="solver_mip" localSheetId="9" hidden="1">2147483647</definedName>
    <definedName name="solver_mip" localSheetId="0" hidden="1">2147483647</definedName>
    <definedName name="solver_mni" localSheetId="4" hidden="1">30</definedName>
    <definedName name="solver_mni" localSheetId="1" hidden="1">30</definedName>
    <definedName name="solver_mni" localSheetId="9" hidden="1">30</definedName>
    <definedName name="solver_mni" localSheetId="0" hidden="1">30</definedName>
    <definedName name="solver_mrt" localSheetId="4" hidden="1">0.075</definedName>
    <definedName name="solver_mrt" localSheetId="1" hidden="1">0.075</definedName>
    <definedName name="solver_mrt" localSheetId="9" hidden="1">0.075</definedName>
    <definedName name="solver_mrt" localSheetId="0" hidden="1">0.075</definedName>
    <definedName name="solver_msl" localSheetId="4" hidden="1">2</definedName>
    <definedName name="solver_msl" localSheetId="1" hidden="1">2</definedName>
    <definedName name="solver_msl" localSheetId="9" hidden="1">2</definedName>
    <definedName name="solver_msl" localSheetId="0" hidden="1">2</definedName>
    <definedName name="solver_neg" localSheetId="4" hidden="1">1</definedName>
    <definedName name="solver_neg" localSheetId="1" hidden="1">1</definedName>
    <definedName name="solver_neg" localSheetId="9" hidden="1">1</definedName>
    <definedName name="solver_neg" localSheetId="0" hidden="1">1</definedName>
    <definedName name="solver_nod" localSheetId="4" hidden="1">2147483647</definedName>
    <definedName name="solver_nod" localSheetId="1" hidden="1">2147483647</definedName>
    <definedName name="solver_nod" localSheetId="9" hidden="1">2147483647</definedName>
    <definedName name="solver_nod" localSheetId="0" hidden="1">2147483647</definedName>
    <definedName name="solver_num" localSheetId="4" hidden="1">0</definedName>
    <definedName name="solver_num" localSheetId="1" hidden="1">0</definedName>
    <definedName name="solver_num" localSheetId="9" hidden="1">0</definedName>
    <definedName name="solver_num" localSheetId="0" hidden="1">0</definedName>
    <definedName name="solver_nwt" localSheetId="4" hidden="1">1</definedName>
    <definedName name="solver_nwt" localSheetId="1" hidden="1">1</definedName>
    <definedName name="solver_nwt" localSheetId="9" hidden="1">1</definedName>
    <definedName name="solver_nwt" localSheetId="0" hidden="1">1</definedName>
    <definedName name="solver_opt" localSheetId="4" hidden="1">'Internal Transmittance'!$T$6</definedName>
    <definedName name="solver_opt" localSheetId="1" hidden="1">Pulsed!$I$6</definedName>
    <definedName name="solver_opt" localSheetId="9" hidden="1">'Response Curves'!$H$122</definedName>
    <definedName name="solver_opt" localSheetId="0" hidden="1">'User Inputs'!$I$6</definedName>
    <definedName name="solver_pre" localSheetId="4" hidden="1">0.000001</definedName>
    <definedName name="solver_pre" localSheetId="1" hidden="1">0.000001</definedName>
    <definedName name="solver_pre" localSheetId="9" hidden="1">0.000001</definedName>
    <definedName name="solver_pre" localSheetId="0" hidden="1">0.000001</definedName>
    <definedName name="solver_rbv" localSheetId="4" hidden="1">1</definedName>
    <definedName name="solver_rbv" localSheetId="1" hidden="1">1</definedName>
    <definedName name="solver_rbv" localSheetId="9" hidden="1">1</definedName>
    <definedName name="solver_rbv" localSheetId="0" hidden="1">1</definedName>
    <definedName name="solver_rel1" localSheetId="9" hidden="1">3</definedName>
    <definedName name="solver_rhs1" localSheetId="9" hidden="1">1E-23</definedName>
    <definedName name="solver_rlx" localSheetId="4" hidden="1">2</definedName>
    <definedName name="solver_rlx" localSheetId="1" hidden="1">2</definedName>
    <definedName name="solver_rlx" localSheetId="9" hidden="1">2</definedName>
    <definedName name="solver_rlx" localSheetId="0" hidden="1">2</definedName>
    <definedName name="solver_rsd" localSheetId="4" hidden="1">0</definedName>
    <definedName name="solver_rsd" localSheetId="1" hidden="1">0</definedName>
    <definedName name="solver_rsd" localSheetId="9" hidden="1">0</definedName>
    <definedName name="solver_rsd" localSheetId="0" hidden="1">0</definedName>
    <definedName name="solver_scl" localSheetId="4" hidden="1">1</definedName>
    <definedName name="solver_scl" localSheetId="1" hidden="1">1</definedName>
    <definedName name="solver_scl" localSheetId="9" hidden="1">1</definedName>
    <definedName name="solver_scl" localSheetId="0" hidden="1">1</definedName>
    <definedName name="solver_sho" localSheetId="4" hidden="1">2</definedName>
    <definedName name="solver_sho" localSheetId="1" hidden="1">2</definedName>
    <definedName name="solver_sho" localSheetId="9" hidden="1">2</definedName>
    <definedName name="solver_sho" localSheetId="0" hidden="1">2</definedName>
    <definedName name="solver_ssz" localSheetId="4" hidden="1">100</definedName>
    <definedName name="solver_ssz" localSheetId="1" hidden="1">100</definedName>
    <definedName name="solver_ssz" localSheetId="9" hidden="1">100</definedName>
    <definedName name="solver_ssz" localSheetId="0" hidden="1">100</definedName>
    <definedName name="solver_tim" localSheetId="4" hidden="1">2147483647</definedName>
    <definedName name="solver_tim" localSheetId="1" hidden="1">2147483647</definedName>
    <definedName name="solver_tim" localSheetId="9" hidden="1">2147483647</definedName>
    <definedName name="solver_tim" localSheetId="0" hidden="1">2147483647</definedName>
    <definedName name="solver_tol" localSheetId="4" hidden="1">0.01</definedName>
    <definedName name="solver_tol" localSheetId="1" hidden="1">0.01</definedName>
    <definedName name="solver_tol" localSheetId="9" hidden="1">0.01</definedName>
    <definedName name="solver_tol" localSheetId="0" hidden="1">0.01</definedName>
    <definedName name="solver_typ" localSheetId="4" hidden="1">3</definedName>
    <definedName name="solver_typ" localSheetId="1" hidden="1">3</definedName>
    <definedName name="solver_typ" localSheetId="9" hidden="1">3</definedName>
    <definedName name="solver_typ" localSheetId="0" hidden="1">3</definedName>
    <definedName name="solver_val" localSheetId="4" hidden="1">5</definedName>
    <definedName name="solver_val" localSheetId="1" hidden="1">0.558</definedName>
    <definedName name="solver_val" localSheetId="9" hidden="1">20</definedName>
    <definedName name="solver_val" localSheetId="0" hidden="1">14.56</definedName>
    <definedName name="solver_ver" localSheetId="4" hidden="1">3</definedName>
    <definedName name="solver_ver" localSheetId="1" hidden="1">3</definedName>
    <definedName name="solver_ver" localSheetId="9" hidden="1">3</definedName>
    <definedName name="solver_ver" localSheetId="0" hidden="1">3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2" l="1"/>
  <c r="H39" i="2"/>
  <c r="H36" i="2"/>
  <c r="J46" i="2"/>
  <c r="G26" i="2"/>
  <c r="I26" i="2"/>
  <c r="M28" i="2"/>
  <c r="N28" i="2"/>
  <c r="B125" i="7" l="1"/>
  <c r="D4" i="11" l="1"/>
  <c r="E25" i="3" l="1"/>
  <c r="E18" i="3"/>
  <c r="C9" i="3"/>
  <c r="H35" i="2" s="1"/>
  <c r="H38" i="2" l="1"/>
  <c r="H26" i="2"/>
  <c r="J27" i="2"/>
  <c r="J3" i="2"/>
  <c r="D25" i="3" l="1"/>
  <c r="Q4" i="2" l="1"/>
  <c r="Q5" i="2"/>
  <c r="Q3" i="2"/>
  <c r="G22" i="2" l="1"/>
  <c r="G23" i="2"/>
  <c r="G24" i="2"/>
  <c r="G25" i="2"/>
  <c r="I22" i="2"/>
  <c r="C29" i="3" l="1"/>
  <c r="G11" i="2"/>
  <c r="H11" i="2" l="1"/>
  <c r="I21" i="2"/>
  <c r="H16" i="2" l="1"/>
  <c r="H21" i="2"/>
  <c r="H20" i="2"/>
  <c r="H22" i="2"/>
  <c r="H18" i="2"/>
  <c r="H17" i="2"/>
  <c r="H19" i="2"/>
  <c r="O28" i="2"/>
  <c r="I28" i="2" s="1"/>
  <c r="I23" i="2"/>
  <c r="I24" i="2"/>
  <c r="I25" i="2"/>
  <c r="I17" i="2"/>
  <c r="I18" i="2"/>
  <c r="I19" i="2"/>
  <c r="I20" i="2"/>
  <c r="I16" i="2"/>
  <c r="N14" i="2"/>
  <c r="M30" i="2" l="1"/>
  <c r="N30" i="2"/>
  <c r="M31" i="2"/>
  <c r="N31" i="2"/>
  <c r="M32" i="2"/>
  <c r="N32" i="2"/>
  <c r="M29" i="2"/>
  <c r="N29" i="2"/>
  <c r="O29" i="2" s="1"/>
  <c r="N13" i="2"/>
  <c r="M13" i="2"/>
  <c r="G13" i="2" l="1"/>
  <c r="G29" i="2"/>
  <c r="O13" i="2"/>
  <c r="I13" i="2" s="1"/>
  <c r="O31" i="2"/>
  <c r="I31" i="2" s="1"/>
  <c r="G31" i="2"/>
  <c r="O32" i="2"/>
  <c r="G32" i="2"/>
  <c r="O30" i="2"/>
  <c r="I30" i="2" s="1"/>
  <c r="G30" i="2"/>
  <c r="I29" i="2"/>
  <c r="I32" i="2" l="1"/>
  <c r="M14" i="2"/>
  <c r="N12" i="2"/>
  <c r="M12" i="2"/>
  <c r="G12" i="2" l="1"/>
  <c r="O12" i="2"/>
  <c r="I12" i="2" s="1"/>
  <c r="O14" i="2"/>
  <c r="I14" i="2" s="1"/>
  <c r="G14" i="2"/>
  <c r="N11" i="2"/>
  <c r="M11" i="2"/>
  <c r="M15" i="2"/>
  <c r="O11" i="2" l="1"/>
  <c r="I11" i="2" s="1"/>
  <c r="J11" i="2" s="1"/>
  <c r="N15" i="2"/>
  <c r="I15" i="2" l="1"/>
  <c r="G15" i="2"/>
  <c r="N1" i="3" l="1"/>
  <c r="N2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B29" i="3"/>
  <c r="J18" i="3" l="1"/>
  <c r="H47" i="2" s="1"/>
  <c r="H27" i="2" s="1"/>
  <c r="J25" i="3"/>
  <c r="D5002" i="12"/>
  <c r="D5001" i="12"/>
  <c r="D5000" i="12"/>
  <c r="D4999" i="12"/>
  <c r="D4998" i="12"/>
  <c r="D4997" i="12"/>
  <c r="D4996" i="12"/>
  <c r="D4995" i="12"/>
  <c r="D4994" i="12"/>
  <c r="D4993" i="12"/>
  <c r="D4992" i="12"/>
  <c r="D4991" i="12"/>
  <c r="D4990" i="12"/>
  <c r="D4989" i="12"/>
  <c r="D4988" i="12"/>
  <c r="D4987" i="12"/>
  <c r="D4986" i="12"/>
  <c r="D4985" i="12"/>
  <c r="D4984" i="12"/>
  <c r="D4983" i="12"/>
  <c r="D4982" i="12"/>
  <c r="D4981" i="12"/>
  <c r="D4980" i="12"/>
  <c r="D4979" i="12"/>
  <c r="D4978" i="12"/>
  <c r="D4977" i="12"/>
  <c r="D4976" i="12"/>
  <c r="D4975" i="12"/>
  <c r="D4974" i="12"/>
  <c r="D4973" i="12"/>
  <c r="D4972" i="12"/>
  <c r="D4971" i="12"/>
  <c r="D4970" i="12"/>
  <c r="D4969" i="12"/>
  <c r="D4968" i="12"/>
  <c r="D4967" i="12"/>
  <c r="D4966" i="12"/>
  <c r="D4965" i="12"/>
  <c r="D4964" i="12"/>
  <c r="D4963" i="12"/>
  <c r="D4962" i="12"/>
  <c r="D4961" i="12"/>
  <c r="D4960" i="12"/>
  <c r="D4959" i="12"/>
  <c r="D4958" i="12"/>
  <c r="D4957" i="12"/>
  <c r="D4956" i="12"/>
  <c r="D4955" i="12"/>
  <c r="D4954" i="12"/>
  <c r="D4953" i="12"/>
  <c r="D4952" i="12"/>
  <c r="D4951" i="12"/>
  <c r="D4950" i="12"/>
  <c r="D4949" i="12"/>
  <c r="D4948" i="12"/>
  <c r="D4947" i="12"/>
  <c r="D4946" i="12"/>
  <c r="D4945" i="12"/>
  <c r="D4944" i="12"/>
  <c r="D4943" i="12"/>
  <c r="D4942" i="12"/>
  <c r="D4941" i="12"/>
  <c r="D4940" i="12"/>
  <c r="D4939" i="12"/>
  <c r="D4938" i="12"/>
  <c r="D4937" i="12"/>
  <c r="D4936" i="12"/>
  <c r="D4935" i="12"/>
  <c r="D4934" i="12"/>
  <c r="D4933" i="12"/>
  <c r="D4932" i="12"/>
  <c r="D4931" i="12"/>
  <c r="D4930" i="12"/>
  <c r="D4929" i="12"/>
  <c r="D4928" i="12"/>
  <c r="D4927" i="12"/>
  <c r="D4926" i="12"/>
  <c r="D4925" i="12"/>
  <c r="D4924" i="12"/>
  <c r="D4923" i="12"/>
  <c r="D4922" i="12"/>
  <c r="D4921" i="12"/>
  <c r="D4920" i="12"/>
  <c r="D4919" i="12"/>
  <c r="D4918" i="12"/>
  <c r="D4917" i="12"/>
  <c r="D4916" i="12"/>
  <c r="D4915" i="12"/>
  <c r="D4914" i="12"/>
  <c r="D4913" i="12"/>
  <c r="D4912" i="12"/>
  <c r="D4911" i="12"/>
  <c r="D4910" i="12"/>
  <c r="D4909" i="12"/>
  <c r="D4908" i="12"/>
  <c r="D4907" i="12"/>
  <c r="D4906" i="12"/>
  <c r="D4905" i="12"/>
  <c r="D4904" i="12"/>
  <c r="D4903" i="12"/>
  <c r="D4902" i="12"/>
  <c r="D4901" i="12"/>
  <c r="D4900" i="12"/>
  <c r="D4899" i="12"/>
  <c r="D4898" i="12"/>
  <c r="D4897" i="12"/>
  <c r="D4896" i="12"/>
  <c r="D4895" i="12"/>
  <c r="D4894" i="12"/>
  <c r="D4893" i="12"/>
  <c r="D4892" i="12"/>
  <c r="D4891" i="12"/>
  <c r="D4890" i="12"/>
  <c r="D4889" i="12"/>
  <c r="D4888" i="12"/>
  <c r="D4887" i="12"/>
  <c r="D4886" i="12"/>
  <c r="D4885" i="12"/>
  <c r="D4884" i="12"/>
  <c r="D4883" i="12"/>
  <c r="D4882" i="12"/>
  <c r="D4881" i="12"/>
  <c r="D4880" i="12"/>
  <c r="D4879" i="12"/>
  <c r="D4878" i="12"/>
  <c r="D4877" i="12"/>
  <c r="D4876" i="12"/>
  <c r="D4875" i="12"/>
  <c r="D4874" i="12"/>
  <c r="D4873" i="12"/>
  <c r="D4872" i="12"/>
  <c r="D4871" i="12"/>
  <c r="D4870" i="12"/>
  <c r="D4869" i="12"/>
  <c r="D4868" i="12"/>
  <c r="D4867" i="12"/>
  <c r="D4866" i="12"/>
  <c r="D4865" i="12"/>
  <c r="D4864" i="12"/>
  <c r="D4863" i="12"/>
  <c r="D4862" i="12"/>
  <c r="D4861" i="12"/>
  <c r="D4860" i="12"/>
  <c r="D4859" i="12"/>
  <c r="D4858" i="12"/>
  <c r="D4857" i="12"/>
  <c r="D4856" i="12"/>
  <c r="D4855" i="12"/>
  <c r="D4854" i="12"/>
  <c r="D4853" i="12"/>
  <c r="D4852" i="12"/>
  <c r="D4851" i="12"/>
  <c r="D4850" i="12"/>
  <c r="D4849" i="12"/>
  <c r="D4848" i="12"/>
  <c r="D4847" i="12"/>
  <c r="D4846" i="12"/>
  <c r="D4845" i="12"/>
  <c r="D4844" i="12"/>
  <c r="D4843" i="12"/>
  <c r="D4842" i="12"/>
  <c r="D4841" i="12"/>
  <c r="D4840" i="12"/>
  <c r="D4839" i="12"/>
  <c r="D4838" i="12"/>
  <c r="D4837" i="12"/>
  <c r="D4836" i="12"/>
  <c r="D4835" i="12"/>
  <c r="D4834" i="12"/>
  <c r="D4833" i="12"/>
  <c r="D4832" i="12"/>
  <c r="D4831" i="12"/>
  <c r="D4830" i="12"/>
  <c r="D4829" i="12"/>
  <c r="D4828" i="12"/>
  <c r="D4827" i="12"/>
  <c r="D4826" i="12"/>
  <c r="D4825" i="12"/>
  <c r="D4824" i="12"/>
  <c r="D4823" i="12"/>
  <c r="D4822" i="12"/>
  <c r="D4821" i="12"/>
  <c r="D4820" i="12"/>
  <c r="D4819" i="12"/>
  <c r="D4818" i="12"/>
  <c r="D4817" i="12"/>
  <c r="D4816" i="12"/>
  <c r="D4815" i="12"/>
  <c r="D4814" i="12"/>
  <c r="D4813" i="12"/>
  <c r="D4812" i="12"/>
  <c r="D4811" i="12"/>
  <c r="D4810" i="12"/>
  <c r="D4809" i="12"/>
  <c r="D4808" i="12"/>
  <c r="D4807" i="12"/>
  <c r="D4806" i="12"/>
  <c r="D4805" i="12"/>
  <c r="D4804" i="12"/>
  <c r="D4803" i="12"/>
  <c r="D4802" i="12"/>
  <c r="D4801" i="12"/>
  <c r="D4800" i="12"/>
  <c r="D4799" i="12"/>
  <c r="D4798" i="12"/>
  <c r="D4797" i="12"/>
  <c r="D4796" i="12"/>
  <c r="D4795" i="12"/>
  <c r="D4794" i="12"/>
  <c r="D4793" i="12"/>
  <c r="D4792" i="12"/>
  <c r="D4791" i="12"/>
  <c r="D4790" i="12"/>
  <c r="D4789" i="12"/>
  <c r="D4788" i="12"/>
  <c r="D4787" i="12"/>
  <c r="D4786" i="12"/>
  <c r="D4785" i="12"/>
  <c r="D4784" i="12"/>
  <c r="D4783" i="12"/>
  <c r="D4782" i="12"/>
  <c r="D4781" i="12"/>
  <c r="D4780" i="12"/>
  <c r="D4779" i="12"/>
  <c r="D4778" i="12"/>
  <c r="D4777" i="12"/>
  <c r="D4776" i="12"/>
  <c r="D4775" i="12"/>
  <c r="D4774" i="12"/>
  <c r="D4773" i="12"/>
  <c r="D4772" i="12"/>
  <c r="D4771" i="12"/>
  <c r="D4770" i="12"/>
  <c r="D4769" i="12"/>
  <c r="D4768" i="12"/>
  <c r="D4767" i="12"/>
  <c r="D4766" i="12"/>
  <c r="D4765" i="12"/>
  <c r="D4764" i="12"/>
  <c r="D4763" i="12"/>
  <c r="D4762" i="12"/>
  <c r="D4761" i="12"/>
  <c r="D4760" i="12"/>
  <c r="D4759" i="12"/>
  <c r="D4758" i="12"/>
  <c r="D4757" i="12"/>
  <c r="D4756" i="12"/>
  <c r="D4755" i="12"/>
  <c r="D4754" i="12"/>
  <c r="D4753" i="12"/>
  <c r="D4752" i="12"/>
  <c r="D4751" i="12"/>
  <c r="D4750" i="12"/>
  <c r="D4749" i="12"/>
  <c r="D4748" i="12"/>
  <c r="D4747" i="12"/>
  <c r="D4746" i="12"/>
  <c r="D4745" i="12"/>
  <c r="D4744" i="12"/>
  <c r="D4743" i="12"/>
  <c r="D4742" i="12"/>
  <c r="D4741" i="12"/>
  <c r="D4740" i="12"/>
  <c r="D4739" i="12"/>
  <c r="D4738" i="12"/>
  <c r="D4737" i="12"/>
  <c r="D4736" i="12"/>
  <c r="D4735" i="12"/>
  <c r="D4734" i="12"/>
  <c r="D4733" i="12"/>
  <c r="D4732" i="12"/>
  <c r="D4731" i="12"/>
  <c r="D4730" i="12"/>
  <c r="D4729" i="12"/>
  <c r="D4728" i="12"/>
  <c r="D4727" i="12"/>
  <c r="D4726" i="12"/>
  <c r="D4725" i="12"/>
  <c r="D4724" i="12"/>
  <c r="D4723" i="12"/>
  <c r="D4722" i="12"/>
  <c r="D4721" i="12"/>
  <c r="D4720" i="12"/>
  <c r="D4719" i="12"/>
  <c r="D4718" i="12"/>
  <c r="D4717" i="12"/>
  <c r="D4716" i="12"/>
  <c r="D4715" i="12"/>
  <c r="D4714" i="12"/>
  <c r="D4713" i="12"/>
  <c r="D4712" i="12"/>
  <c r="D4711" i="12"/>
  <c r="D4710" i="12"/>
  <c r="D4709" i="12"/>
  <c r="D4708" i="12"/>
  <c r="D4707" i="12"/>
  <c r="D4706" i="12"/>
  <c r="D4705" i="12"/>
  <c r="D4704" i="12"/>
  <c r="D4703" i="12"/>
  <c r="D4702" i="12"/>
  <c r="D4701" i="12"/>
  <c r="D4700" i="12"/>
  <c r="D4699" i="12"/>
  <c r="D4698" i="12"/>
  <c r="D4697" i="12"/>
  <c r="D4696" i="12"/>
  <c r="D4695" i="12"/>
  <c r="D4694" i="12"/>
  <c r="D4693" i="12"/>
  <c r="D4692" i="12"/>
  <c r="D4691" i="12"/>
  <c r="D4690" i="12"/>
  <c r="D4689" i="12"/>
  <c r="D4688" i="12"/>
  <c r="D4687" i="12"/>
  <c r="D4686" i="12"/>
  <c r="D4685" i="12"/>
  <c r="D4684" i="12"/>
  <c r="D4683" i="12"/>
  <c r="D4682" i="12"/>
  <c r="D4681" i="12"/>
  <c r="D4680" i="12"/>
  <c r="D4679" i="12"/>
  <c r="D4678" i="12"/>
  <c r="D4677" i="12"/>
  <c r="D4676" i="12"/>
  <c r="D4675" i="12"/>
  <c r="D4674" i="12"/>
  <c r="D4673" i="12"/>
  <c r="D4672" i="12"/>
  <c r="D4671" i="12"/>
  <c r="D4670" i="12"/>
  <c r="D4669" i="12"/>
  <c r="D4668" i="12"/>
  <c r="D4667" i="12"/>
  <c r="D4666" i="12"/>
  <c r="D4665" i="12"/>
  <c r="D4664" i="12"/>
  <c r="D4663" i="12"/>
  <c r="D4662" i="12"/>
  <c r="D4661" i="12"/>
  <c r="D4660" i="12"/>
  <c r="D4659" i="12"/>
  <c r="D4658" i="12"/>
  <c r="D4657" i="12"/>
  <c r="D4656" i="12"/>
  <c r="D4655" i="12"/>
  <c r="D4654" i="12"/>
  <c r="D4653" i="12"/>
  <c r="D4652" i="12"/>
  <c r="D4651" i="12"/>
  <c r="D4650" i="12"/>
  <c r="D4649" i="12"/>
  <c r="D4648" i="12"/>
  <c r="D4647" i="12"/>
  <c r="D4646" i="12"/>
  <c r="D4645" i="12"/>
  <c r="D4644" i="12"/>
  <c r="D4643" i="12"/>
  <c r="D4642" i="12"/>
  <c r="D4641" i="12"/>
  <c r="D4640" i="12"/>
  <c r="D4639" i="12"/>
  <c r="D4638" i="12"/>
  <c r="D4637" i="12"/>
  <c r="D4636" i="12"/>
  <c r="D4635" i="12"/>
  <c r="D4634" i="12"/>
  <c r="D4633" i="12"/>
  <c r="D4632" i="12"/>
  <c r="D4631" i="12"/>
  <c r="D4630" i="12"/>
  <c r="D4629" i="12"/>
  <c r="D4628" i="12"/>
  <c r="D4627" i="12"/>
  <c r="D4626" i="12"/>
  <c r="D4625" i="12"/>
  <c r="D4624" i="12"/>
  <c r="D4623" i="12"/>
  <c r="D4622" i="12"/>
  <c r="D4621" i="12"/>
  <c r="D4620" i="12"/>
  <c r="D4619" i="12"/>
  <c r="D4618" i="12"/>
  <c r="D4617" i="12"/>
  <c r="D4616" i="12"/>
  <c r="D4615" i="12"/>
  <c r="D4614" i="12"/>
  <c r="D4613" i="12"/>
  <c r="D4612" i="12"/>
  <c r="D4611" i="12"/>
  <c r="D4610" i="12"/>
  <c r="D4609" i="12"/>
  <c r="D4608" i="12"/>
  <c r="D4607" i="12"/>
  <c r="D4606" i="12"/>
  <c r="D4605" i="12"/>
  <c r="D4604" i="12"/>
  <c r="D4603" i="12"/>
  <c r="D4602" i="12"/>
  <c r="D4601" i="12"/>
  <c r="D4600" i="12"/>
  <c r="D4599" i="12"/>
  <c r="D4598" i="12"/>
  <c r="D4597" i="12"/>
  <c r="D4596" i="12"/>
  <c r="D4595" i="12"/>
  <c r="D4594" i="12"/>
  <c r="D4593" i="12"/>
  <c r="D4592" i="12"/>
  <c r="D4591" i="12"/>
  <c r="D4590" i="12"/>
  <c r="D4589" i="12"/>
  <c r="D4588" i="12"/>
  <c r="D4587" i="12"/>
  <c r="D4586" i="12"/>
  <c r="D4585" i="12"/>
  <c r="D4584" i="12"/>
  <c r="D4583" i="12"/>
  <c r="D4582" i="12"/>
  <c r="D4581" i="12"/>
  <c r="D4580" i="12"/>
  <c r="D4579" i="12"/>
  <c r="D4578" i="12"/>
  <c r="D4577" i="12"/>
  <c r="D4576" i="12"/>
  <c r="D4575" i="12"/>
  <c r="D4574" i="12"/>
  <c r="D4573" i="12"/>
  <c r="D4572" i="12"/>
  <c r="D4571" i="12"/>
  <c r="D4570" i="12"/>
  <c r="D4569" i="12"/>
  <c r="D4568" i="12"/>
  <c r="D4567" i="12"/>
  <c r="D4566" i="12"/>
  <c r="D4565" i="12"/>
  <c r="D4564" i="12"/>
  <c r="D4563" i="12"/>
  <c r="D4562" i="12"/>
  <c r="D4561" i="12"/>
  <c r="D4560" i="12"/>
  <c r="D4559" i="12"/>
  <c r="D4558" i="12"/>
  <c r="D4557" i="12"/>
  <c r="D4556" i="12"/>
  <c r="D4555" i="12"/>
  <c r="D4554" i="12"/>
  <c r="D4553" i="12"/>
  <c r="D4552" i="12"/>
  <c r="D4551" i="12"/>
  <c r="D4550" i="12"/>
  <c r="D4549" i="12"/>
  <c r="D4548" i="12"/>
  <c r="D4547" i="12"/>
  <c r="D4546" i="12"/>
  <c r="D4545" i="12"/>
  <c r="D4544" i="12"/>
  <c r="D4543" i="12"/>
  <c r="D4542" i="12"/>
  <c r="D4541" i="12"/>
  <c r="D4540" i="12"/>
  <c r="D4539" i="12"/>
  <c r="D4538" i="12"/>
  <c r="D4537" i="12"/>
  <c r="D4536" i="12"/>
  <c r="D4535" i="12"/>
  <c r="D4534" i="12"/>
  <c r="D4533" i="12"/>
  <c r="D4532" i="12"/>
  <c r="D4531" i="12"/>
  <c r="D4530" i="12"/>
  <c r="D4529" i="12"/>
  <c r="D4528" i="12"/>
  <c r="D4527" i="12"/>
  <c r="D4526" i="12"/>
  <c r="D4525" i="12"/>
  <c r="D4524" i="12"/>
  <c r="D4523" i="12"/>
  <c r="D4522" i="12"/>
  <c r="D4521" i="12"/>
  <c r="D4520" i="12"/>
  <c r="D4519" i="12"/>
  <c r="D4518" i="12"/>
  <c r="D4517" i="12"/>
  <c r="D4516" i="12"/>
  <c r="D4515" i="12"/>
  <c r="D4514" i="12"/>
  <c r="D4513" i="12"/>
  <c r="D4512" i="12"/>
  <c r="D4511" i="12"/>
  <c r="D4510" i="12"/>
  <c r="D4509" i="12"/>
  <c r="D4508" i="12"/>
  <c r="D4507" i="12"/>
  <c r="D4506" i="12"/>
  <c r="D4505" i="12"/>
  <c r="D4504" i="12"/>
  <c r="D4503" i="12"/>
  <c r="H28" i="2" l="1"/>
  <c r="G28" i="2" s="1"/>
  <c r="C8" i="9"/>
  <c r="J5" i="2"/>
  <c r="J4" i="2"/>
  <c r="N5" i="2"/>
  <c r="K5" i="2"/>
  <c r="N4" i="2"/>
  <c r="K4" i="2"/>
  <c r="N3" i="2"/>
  <c r="K3" i="2"/>
  <c r="S14" i="2"/>
  <c r="S15" i="2"/>
  <c r="S16" i="2"/>
  <c r="S17" i="2"/>
  <c r="H18" i="3" l="1"/>
  <c r="G27" i="2"/>
  <c r="O4" i="2"/>
  <c r="O5" i="2"/>
  <c r="H5" i="12"/>
  <c r="H4" i="12"/>
  <c r="J31" i="2" l="1"/>
  <c r="H30" i="2"/>
  <c r="H32" i="2"/>
  <c r="H13" i="2"/>
  <c r="J30" i="2"/>
  <c r="H31" i="2"/>
  <c r="J32" i="2"/>
  <c r="H29" i="2"/>
  <c r="J29" i="2"/>
  <c r="H14" i="2"/>
  <c r="H12" i="2"/>
  <c r="H15" i="2"/>
  <c r="J15" i="2"/>
  <c r="J16" i="2"/>
  <c r="J21" i="2"/>
  <c r="J18" i="2"/>
  <c r="J23" i="2"/>
  <c r="J24" i="2"/>
  <c r="J19" i="2"/>
  <c r="J14" i="2"/>
  <c r="J20" i="2"/>
  <c r="J25" i="2"/>
  <c r="J17" i="2"/>
  <c r="J22" i="2"/>
  <c r="J26" i="2"/>
  <c r="J12" i="2"/>
  <c r="J13" i="2"/>
  <c r="I5" i="3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D213" i="11"/>
  <c r="D214" i="11"/>
  <c r="D215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300" i="11"/>
  <c r="D301" i="11"/>
  <c r="D302" i="11"/>
  <c r="D303" i="11"/>
  <c r="D304" i="11"/>
  <c r="D305" i="11"/>
  <c r="D306" i="11"/>
  <c r="D307" i="11"/>
  <c r="D308" i="11"/>
  <c r="D309" i="11"/>
  <c r="D310" i="11"/>
  <c r="D311" i="11"/>
  <c r="D312" i="11"/>
  <c r="D313" i="11"/>
  <c r="D314" i="11"/>
  <c r="D315" i="11"/>
  <c r="D316" i="11"/>
  <c r="D317" i="11"/>
  <c r="D318" i="11"/>
  <c r="D319" i="11"/>
  <c r="D320" i="11"/>
  <c r="D321" i="11"/>
  <c r="D322" i="11"/>
  <c r="D323" i="11"/>
  <c r="D324" i="11"/>
  <c r="D325" i="11"/>
  <c r="D326" i="11"/>
  <c r="D327" i="11"/>
  <c r="D328" i="11"/>
  <c r="D329" i="11"/>
  <c r="D330" i="11"/>
  <c r="D331" i="11"/>
  <c r="D332" i="11"/>
  <c r="D333" i="11"/>
  <c r="D334" i="11"/>
  <c r="D335" i="11"/>
  <c r="D336" i="11"/>
  <c r="D337" i="11"/>
  <c r="D338" i="11"/>
  <c r="D339" i="11"/>
  <c r="D340" i="11"/>
  <c r="D341" i="11"/>
  <c r="D342" i="11"/>
  <c r="D343" i="11"/>
  <c r="D344" i="11"/>
  <c r="D345" i="11"/>
  <c r="D346" i="11"/>
  <c r="D347" i="11"/>
  <c r="D348" i="11"/>
  <c r="D349" i="11"/>
  <c r="D350" i="11"/>
  <c r="D351" i="11"/>
  <c r="D352" i="11"/>
  <c r="D353" i="11"/>
  <c r="D354" i="11"/>
  <c r="D355" i="11"/>
  <c r="D356" i="11"/>
  <c r="D357" i="11"/>
  <c r="D358" i="11"/>
  <c r="D359" i="11"/>
  <c r="D360" i="11"/>
  <c r="D361" i="11"/>
  <c r="D362" i="11"/>
  <c r="D363" i="11"/>
  <c r="D364" i="11"/>
  <c r="D365" i="11"/>
  <c r="D366" i="11"/>
  <c r="D367" i="11"/>
  <c r="D368" i="11"/>
  <c r="D369" i="11"/>
  <c r="D370" i="11"/>
  <c r="D371" i="11"/>
  <c r="D372" i="11"/>
  <c r="D5" i="11"/>
  <c r="I33" i="2"/>
  <c r="H24" i="2" l="1"/>
  <c r="C43" i="3"/>
  <c r="C42" i="3"/>
  <c r="M4" i="2" l="1"/>
  <c r="M5" i="2"/>
  <c r="M3" i="2"/>
  <c r="S28" i="2"/>
  <c r="S29" i="2"/>
  <c r="S30" i="2"/>
  <c r="L3" i="2"/>
  <c r="S26" i="2"/>
  <c r="S27" i="2"/>
  <c r="J4" i="10" l="1"/>
  <c r="S9" i="2"/>
  <c r="S11" i="2"/>
  <c r="S12" i="2"/>
  <c r="S13" i="2"/>
  <c r="S18" i="2"/>
  <c r="S19" i="2"/>
  <c r="S20" i="2"/>
  <c r="S21" i="2"/>
  <c r="S22" i="2"/>
  <c r="S23" i="2"/>
  <c r="S24" i="2"/>
  <c r="S25" i="2"/>
  <c r="S10" i="2"/>
  <c r="T10" i="2" l="1"/>
  <c r="D7" i="3"/>
  <c r="D5" i="3"/>
  <c r="D6" i="3"/>
  <c r="C11" i="9" l="1"/>
  <c r="C12" i="9"/>
  <c r="G20" i="9" s="1"/>
  <c r="H23" i="9"/>
  <c r="E24" i="3"/>
  <c r="H24" i="3" s="1"/>
  <c r="E23" i="3"/>
  <c r="H23" i="3" s="1"/>
  <c r="G22" i="3"/>
  <c r="E22" i="3"/>
  <c r="H22" i="3" s="1"/>
  <c r="J33" i="2" l="1"/>
  <c r="H33" i="2"/>
  <c r="J28" i="2"/>
  <c r="I18" i="3"/>
  <c r="C15" i="9"/>
  <c r="C18" i="9"/>
  <c r="H17" i="9"/>
  <c r="C17" i="9"/>
  <c r="C13" i="9"/>
  <c r="C10" i="9"/>
  <c r="C7" i="9"/>
  <c r="E22" i="9" s="1"/>
  <c r="C6" i="9"/>
  <c r="E21" i="9" s="1"/>
  <c r="C5" i="9"/>
  <c r="C3" i="9"/>
  <c r="J2" i="9" l="1"/>
  <c r="J5" i="9" s="1"/>
  <c r="C14" i="3"/>
  <c r="G15" i="3" s="1"/>
  <c r="E14" i="9"/>
  <c r="H14" i="9" s="1"/>
  <c r="E20" i="9"/>
  <c r="C19" i="9"/>
  <c r="J3" i="9" s="1"/>
  <c r="E15" i="9"/>
  <c r="H15" i="9" s="1"/>
  <c r="E16" i="9"/>
  <c r="E26" i="9"/>
  <c r="I8" i="3"/>
  <c r="J6" i="9" l="1"/>
  <c r="J9" i="9" s="1"/>
  <c r="J23" i="9" s="1"/>
  <c r="C4" i="9"/>
  <c r="G14" i="9" s="1"/>
  <c r="H16" i="9"/>
  <c r="E17" i="3"/>
  <c r="E16" i="3"/>
  <c r="E15" i="3"/>
  <c r="H25" i="3" l="1"/>
  <c r="I25" i="3" s="1"/>
  <c r="J10" i="9"/>
  <c r="J11" i="9" s="1"/>
  <c r="I22" i="9"/>
  <c r="H22" i="9"/>
  <c r="D24" i="3"/>
  <c r="J24" i="3" s="1"/>
  <c r="D17" i="3"/>
  <c r="J17" i="3" s="1"/>
  <c r="H21" i="9"/>
  <c r="H20" i="9"/>
  <c r="I21" i="9"/>
  <c r="I20" i="9"/>
  <c r="I23" i="9"/>
  <c r="I17" i="9"/>
  <c r="H23" i="2"/>
  <c r="H25" i="2"/>
  <c r="H17" i="3" l="1"/>
  <c r="I17" i="3" s="1"/>
  <c r="I24" i="3"/>
  <c r="D23" i="3"/>
  <c r="J23" i="3" s="1"/>
  <c r="I14" i="9"/>
  <c r="I16" i="9"/>
  <c r="D16" i="3"/>
  <c r="J16" i="3" s="1"/>
  <c r="I15" i="9"/>
  <c r="D3" i="6"/>
  <c r="I23" i="3" l="1"/>
  <c r="H16" i="3"/>
  <c r="I16" i="3" s="1"/>
  <c r="D22" i="3"/>
  <c r="J22" i="3" s="1"/>
  <c r="D15" i="3"/>
  <c r="J15" i="3" s="1"/>
  <c r="F15" i="3" s="1"/>
  <c r="J5" i="6"/>
  <c r="I22" i="3" l="1"/>
  <c r="F22" i="3"/>
  <c r="F20" i="9" s="1"/>
  <c r="F14" i="9"/>
  <c r="H15" i="3"/>
  <c r="J11" i="6"/>
  <c r="J10" i="6"/>
  <c r="J8" i="6"/>
  <c r="J9" i="6"/>
  <c r="G2" i="6"/>
  <c r="B2" i="6"/>
  <c r="I15" i="3" l="1"/>
  <c r="E3" i="6"/>
  <c r="G3" i="6" s="1"/>
  <c r="D7" i="6" s="1"/>
  <c r="D10" i="6" l="1"/>
  <c r="D13" i="6" s="1"/>
  <c r="F12" i="6"/>
  <c r="F3" i="6"/>
  <c r="D8" i="6"/>
  <c r="D12" i="6" s="1"/>
  <c r="E9" i="6"/>
  <c r="E7" i="6"/>
  <c r="D9" i="6"/>
  <c r="F13" i="6" s="1"/>
  <c r="G13" i="6" s="1"/>
  <c r="E10" i="6"/>
  <c r="E13" i="6" s="1"/>
  <c r="E8" i="6"/>
  <c r="E12" i="6" s="1"/>
  <c r="G4" i="6"/>
  <c r="F4" i="6" s="1"/>
  <c r="G16" i="6" l="1"/>
  <c r="G12" i="6"/>
  <c r="J15" i="6" s="1"/>
  <c r="J16" i="6"/>
  <c r="L5" i="2" l="1"/>
  <c r="L4" i="2"/>
  <c r="G3" i="2" l="1"/>
  <c r="G4" i="2" l="1"/>
  <c r="O3" i="2" s="1"/>
  <c r="B2" i="1"/>
  <c r="Q1" i="2" l="1"/>
  <c r="J2" i="4"/>
  <c r="J4" i="4"/>
  <c r="J3" i="4"/>
  <c r="R5" i="2"/>
  <c r="J10" i="10"/>
  <c r="H3" i="12"/>
  <c r="J11" i="10"/>
  <c r="J14" i="10"/>
  <c r="J2" i="10" s="1"/>
  <c r="J13" i="10"/>
  <c r="J3" i="10" s="1"/>
  <c r="J12" i="10"/>
  <c r="R3" i="2" l="1"/>
  <c r="R4" i="2"/>
  <c r="G2" i="1"/>
  <c r="G3" i="1" l="1"/>
  <c r="D7" i="1" l="1"/>
  <c r="G4" i="1"/>
  <c r="E9" i="1" s="1"/>
  <c r="D9" i="1"/>
  <c r="D10" i="1"/>
  <c r="D13" i="1" s="1"/>
  <c r="F3" i="1"/>
  <c r="D8" i="1"/>
  <c r="D12" i="1" s="1"/>
  <c r="F4" i="1" l="1"/>
  <c r="E8" i="1"/>
  <c r="E12" i="1" s="1"/>
  <c r="E10" i="1"/>
  <c r="E13" i="1" s="1"/>
  <c r="E7" i="1"/>
  <c r="D15" i="1"/>
  <c r="E15" i="1" l="1"/>
  <c r="F15" i="1" s="1"/>
  <c r="G5" i="2" s="1"/>
  <c r="F9" i="3" s="1"/>
  <c r="F10" i="3" s="1"/>
  <c r="G21" i="9" l="1"/>
  <c r="G22" i="9" s="1"/>
  <c r="G23" i="9" s="1"/>
  <c r="G16" i="3"/>
  <c r="F16" i="3" s="1"/>
  <c r="G23" i="3"/>
  <c r="F23" i="3" s="1"/>
  <c r="G15" i="9"/>
  <c r="G16" i="9" s="1"/>
  <c r="G17" i="9" s="1"/>
  <c r="F15" i="9" l="1"/>
  <c r="G17" i="3"/>
  <c r="F17" i="3" s="1"/>
  <c r="F9" i="9"/>
  <c r="F11" i="9" s="1"/>
  <c r="K22" i="3"/>
  <c r="G24" i="3"/>
  <c r="F24" i="3" s="1"/>
  <c r="F21" i="9"/>
  <c r="F2" i="9"/>
  <c r="F5" i="9" s="1"/>
  <c r="F6" i="9" s="1"/>
  <c r="G6" i="2"/>
  <c r="F2" i="3" s="1"/>
  <c r="F3" i="3" s="1"/>
  <c r="K15" i="3"/>
  <c r="F11" i="3"/>
  <c r="F5" i="3" l="1"/>
  <c r="F6" i="3" s="1"/>
  <c r="F10" i="9"/>
  <c r="F3" i="9"/>
  <c r="G25" i="3"/>
  <c r="F22" i="9"/>
  <c r="K16" i="3"/>
  <c r="F16" i="9"/>
  <c r="G18" i="3"/>
  <c r="F18" i="3" s="1"/>
  <c r="I3" i="3" s="1"/>
  <c r="K23" i="3"/>
  <c r="F17" i="9" l="1"/>
  <c r="I27" i="9" s="1"/>
  <c r="K24" i="3"/>
  <c r="F25" i="3"/>
  <c r="F23" i="9" s="1"/>
  <c r="H27" i="9" s="1"/>
  <c r="I9" i="3" s="1"/>
  <c r="K17" i="3"/>
  <c r="K18" i="3"/>
  <c r="K25" i="3"/>
  <c r="I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Loren Jones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Loren Jones:</t>
        </r>
        <r>
          <rPr>
            <sz val="9"/>
            <color indexed="81"/>
            <rFont val="Tahoma"/>
            <family val="2"/>
          </rPr>
          <t xml:space="preserve">
Equivalent irradiance diameter of a flat circular beam assuming Gaussian beam is 2x the irradiance of an identical diameter flat beam</t>
        </r>
      </text>
    </comment>
    <comment ref="J14" authorId="0" shapeId="0" xr:uid="{3FDD5D1B-2608-478D-BCCF-268350C4FC17}">
      <text>
        <r>
          <rPr>
            <sz val="9"/>
            <color indexed="81"/>
            <rFont val="Tahoma"/>
            <family val="2"/>
          </rPr>
          <t>Effective Diameter (Diameter of equivalent irradiance flat-top)</t>
        </r>
      </text>
    </comment>
    <comment ref="K14" authorId="0" shapeId="0" xr:uid="{5C8B6002-960B-47DF-9137-9E1FB0A1D663}">
      <text>
        <r>
          <rPr>
            <b/>
            <sz val="9"/>
            <color indexed="81"/>
            <rFont val="Tahoma"/>
            <family val="2"/>
          </rPr>
          <t>Loren Jones:</t>
        </r>
        <r>
          <rPr>
            <sz val="9"/>
            <color indexed="81"/>
            <rFont val="Tahoma"/>
            <family val="2"/>
          </rPr>
          <t xml:space="preserve">
Or reflected</t>
        </r>
      </text>
    </comment>
    <comment ref="D18" authorId="0" shapeId="0" xr:uid="{DB438164-E633-4EAE-B5CD-47EC6C0C5B01}">
      <text>
        <r>
          <rPr>
            <sz val="9"/>
            <color indexed="81"/>
            <rFont val="Tahoma"/>
            <family val="2"/>
          </rPr>
          <t>Default is 0 to have beam waist at the measurement plane. Can change for far-field measurements.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Loren Jones</author>
  </authors>
  <commentList>
    <comment ref="A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Loren Jones:</t>
        </r>
        <r>
          <rPr>
            <sz val="9"/>
            <color indexed="81"/>
            <rFont val="Tahoma"/>
            <family val="2"/>
          </rPr>
          <t xml:space="preserve">
Polarization. Both set at 0.5 for unpolarized light</t>
        </r>
      </text>
    </comment>
    <comment ref="E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Loren Jones:</t>
        </r>
        <r>
          <rPr>
            <sz val="9"/>
            <color indexed="81"/>
            <rFont val="Tahoma"/>
            <family val="2"/>
          </rPr>
          <t xml:space="preserve">
Assumed constant with wavelength, would need more information from Schott to calculate per wavelengh </t>
        </r>
      </text>
    </comment>
    <comment ref="F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Loren Jones:</t>
        </r>
        <r>
          <rPr>
            <sz val="9"/>
            <color indexed="81"/>
            <rFont val="Tahoma"/>
            <family val="2"/>
          </rPr>
          <t xml:space="preserve">
After surfaces, using Fresnel equations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Loren Jones</author>
  </authors>
  <commentList>
    <comment ref="A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Loren Jones:</t>
        </r>
        <r>
          <rPr>
            <sz val="9"/>
            <color indexed="81"/>
            <rFont val="Tahoma"/>
            <family val="2"/>
          </rPr>
          <t xml:space="preserve">
Polarization. Both set at 0.5 for unpolarized light</t>
        </r>
      </text>
    </comment>
  </commentList>
</comments>
</file>

<file path=xl/sharedStrings.xml><?xml version="1.0" encoding="utf-8"?>
<sst xmlns="http://schemas.openxmlformats.org/spreadsheetml/2006/main" count="316" uniqueCount="193">
  <si>
    <t>n1</t>
  </si>
  <si>
    <t>air</t>
  </si>
  <si>
    <t>n2</t>
  </si>
  <si>
    <t>n3</t>
  </si>
  <si>
    <t>#</t>
  </si>
  <si>
    <t>Material</t>
  </si>
  <si>
    <t>Index</t>
  </si>
  <si>
    <t>Angle (radians)</t>
  </si>
  <si>
    <t>Angle (degrees)</t>
  </si>
  <si>
    <t>r_s</t>
  </si>
  <si>
    <t>t_s</t>
  </si>
  <si>
    <t>r_p</t>
  </si>
  <si>
    <t>t_p</t>
  </si>
  <si>
    <t>T_s</t>
  </si>
  <si>
    <t>T_p</t>
  </si>
  <si>
    <t>T</t>
  </si>
  <si>
    <t>s_pol</t>
  </si>
  <si>
    <t>p_pol</t>
  </si>
  <si>
    <t>Surface 1</t>
  </si>
  <si>
    <t>Surface 2</t>
  </si>
  <si>
    <t>Transmittance</t>
  </si>
  <si>
    <t>Wavelength</t>
  </si>
  <si>
    <t>t_i per 1mm</t>
  </si>
  <si>
    <t>Power (mW)</t>
  </si>
  <si>
    <t>Wavelength (nm)</t>
  </si>
  <si>
    <t>Power after filter</t>
  </si>
  <si>
    <t>Total Transmittance</t>
  </si>
  <si>
    <t>Laser Output Power (mW)</t>
  </si>
  <si>
    <t>mW</t>
  </si>
  <si>
    <t>μW</t>
  </si>
  <si>
    <t xml:space="preserve">Power after filter </t>
  </si>
  <si>
    <t>NG9</t>
  </si>
  <si>
    <t>NG4</t>
  </si>
  <si>
    <t>ng9, ng4</t>
  </si>
  <si>
    <t>User Inputs</t>
  </si>
  <si>
    <t>None</t>
  </si>
  <si>
    <t>Transmit per 1mm</t>
  </si>
  <si>
    <t>1st</t>
  </si>
  <si>
    <t>2nd</t>
  </si>
  <si>
    <t>Actual Thickness</t>
  </si>
  <si>
    <t>Ref column</t>
  </si>
  <si>
    <t>Ref Thickness</t>
  </si>
  <si>
    <t>t_i per actual</t>
  </si>
  <si>
    <t>Filter #</t>
  </si>
  <si>
    <t>W/m^2</t>
  </si>
  <si>
    <t>3rd</t>
  </si>
  <si>
    <t>Spot Size Diameter (um)</t>
  </si>
  <si>
    <t>ND 0.5
% Transmission</t>
  </si>
  <si>
    <t>ND 1
% Transmission</t>
  </si>
  <si>
    <t>ND 2
% Transmission</t>
  </si>
  <si>
    <t>ND 3
% Transmission</t>
  </si>
  <si>
    <t>ND 4
% Transmission</t>
  </si>
  <si>
    <t>ND-0.5-UV</t>
  </si>
  <si>
    <t>UV?</t>
  </si>
  <si>
    <t>Transmission</t>
  </si>
  <si>
    <t>First</t>
  </si>
  <si>
    <t>Second</t>
  </si>
  <si>
    <t>Third</t>
  </si>
  <si>
    <t>ND-1-UV</t>
  </si>
  <si>
    <t>ND-2-UV</t>
  </si>
  <si>
    <t>ND-3-UV</t>
  </si>
  <si>
    <t>ND-4-UV</t>
  </si>
  <si>
    <t>mW/cm^2</t>
  </si>
  <si>
    <t>um</t>
  </si>
  <si>
    <t>Reflectance</t>
  </si>
  <si>
    <t>UVFS</t>
  </si>
  <si>
    <t>Second Attenuation Optic</t>
  </si>
  <si>
    <t xml:space="preserve"> First Attenuation Optic</t>
  </si>
  <si>
    <t>Third Attenuation Optic</t>
  </si>
  <si>
    <t>Index of refraction</t>
  </si>
  <si>
    <t>wavelength=</t>
  </si>
  <si>
    <t>Total Attenuation</t>
  </si>
  <si>
    <t>:1</t>
  </si>
  <si>
    <t>Ratio:</t>
  </si>
  <si>
    <t>Percent:</t>
  </si>
  <si>
    <t>Outputs</t>
  </si>
  <si>
    <t>OD value:</t>
  </si>
  <si>
    <t>W/cm^2</t>
  </si>
  <si>
    <t>Sensor</t>
  </si>
  <si>
    <t>Element</t>
  </si>
  <si>
    <t>Power (W)</t>
  </si>
  <si>
    <t>W/(spot size)</t>
  </si>
  <si>
    <t>Sensor Irradiance</t>
  </si>
  <si>
    <t>N/A</t>
  </si>
  <si>
    <t>Irradiance (mW/cm^2)</t>
  </si>
  <si>
    <t>Beam Area</t>
  </si>
  <si>
    <t>mm^2</t>
  </si>
  <si>
    <t>First Residual % of input</t>
  </si>
  <si>
    <t>Second Residual % of input</t>
  </si>
  <si>
    <t>Worst Case residual beams for Beam Dump(s)</t>
  </si>
  <si>
    <t>Response %</t>
  </si>
  <si>
    <t>LCM4</t>
  </si>
  <si>
    <t>LCM4-NE</t>
  </si>
  <si>
    <t>Damage Threshold (mW/cm^2)</t>
  </si>
  <si>
    <t>Power Limit (W)</t>
  </si>
  <si>
    <t>Pulsed?</t>
  </si>
  <si>
    <t>Yes</t>
  </si>
  <si>
    <t>No</t>
  </si>
  <si>
    <t>Pulse Repetition Rate (kHz)</t>
  </si>
  <si>
    <t>Pulse Energy (mJ)</t>
  </si>
  <si>
    <t>Pulse Width (ns)</t>
  </si>
  <si>
    <t>mJ</t>
  </si>
  <si>
    <t>μJ</t>
  </si>
  <si>
    <t>J/m^2</t>
  </si>
  <si>
    <t>mJ/cm^2</t>
  </si>
  <si>
    <t xml:space="preserve">Pulse Energy after filter </t>
  </si>
  <si>
    <t>Irradiance (mJ/cm^2)</t>
  </si>
  <si>
    <t>Damage Threshold (mJ/cm^2)</t>
  </si>
  <si>
    <t>mJ/(spot size)</t>
  </si>
  <si>
    <t>Planck's Constant</t>
  </si>
  <si>
    <t>C (m/s)</t>
  </si>
  <si>
    <t>Frequency</t>
  </si>
  <si>
    <t>Pixel Size (microns)</t>
  </si>
  <si>
    <t>Pixel Density (px/mm^2)</t>
  </si>
  <si>
    <t>Pixel Saturation (J/px)</t>
  </si>
  <si>
    <t>Saturation (uJ/cm^2)</t>
  </si>
  <si>
    <t>Pixel Saturation (electrons/px)</t>
  </si>
  <si>
    <t>Pixel Saturation (photons/px)</t>
  </si>
  <si>
    <t>Energy of photon (J/photon)</t>
  </si>
  <si>
    <t>Estimated Single Pulse ADC %</t>
  </si>
  <si>
    <t xml:space="preserve"> Energy Limit (mJ)</t>
  </si>
  <si>
    <t>QE</t>
  </si>
  <si>
    <t>Saturation Energy (uJ/cm^2)</t>
  </si>
  <si>
    <t>CW Measurement</t>
  </si>
  <si>
    <t>Pulse Measurement</t>
  </si>
  <si>
    <t>Estimated CW Exposure Time (ms)</t>
  </si>
  <si>
    <t>Average Power (mW)</t>
  </si>
  <si>
    <t>z</t>
  </si>
  <si>
    <t>z (mm)</t>
  </si>
  <si>
    <t>Rayleigh Range (mm)</t>
  </si>
  <si>
    <t>Diameter (um)</t>
  </si>
  <si>
    <t>Waist Area (mm^2)</t>
  </si>
  <si>
    <t>PPBS</t>
  </si>
  <si>
    <t>PPBS?</t>
  </si>
  <si>
    <t>Power Absorbed (W)</t>
  </si>
  <si>
    <t>Energy Absorbed (mJ)</t>
  </si>
  <si>
    <t>Gaussian Waist Diameter (um)</t>
  </si>
  <si>
    <t>ZnSe</t>
  </si>
  <si>
    <t>CaF2</t>
  </si>
  <si>
    <t>PPBS-FS</t>
  </si>
  <si>
    <t>BaF2</t>
  </si>
  <si>
    <t>IR?</t>
  </si>
  <si>
    <t>ND-0.3-IR</t>
  </si>
  <si>
    <t>ND-0.6-IR</t>
  </si>
  <si>
    <t>ND-1-IR</t>
  </si>
  <si>
    <t>ND-2-IR</t>
  </si>
  <si>
    <t>ND-3-IR</t>
  </si>
  <si>
    <t>Tx. (%)</t>
  </si>
  <si>
    <t>ND0.3</t>
  </si>
  <si>
    <t>ND0.6</t>
  </si>
  <si>
    <t>ND1</t>
  </si>
  <si>
    <t>ND2</t>
  </si>
  <si>
    <t>ND3</t>
  </si>
  <si>
    <t>PPBS-CF</t>
  </si>
  <si>
    <t>PPBS-BF</t>
  </si>
  <si>
    <t>PPBS-ZS</t>
  </si>
  <si>
    <t>ND-0.5</t>
  </si>
  <si>
    <t>ND-1</t>
  </si>
  <si>
    <t>ND-2</t>
  </si>
  <si>
    <t>ND-3</t>
  </si>
  <si>
    <t>ND-4</t>
  </si>
  <si>
    <t>ND-5</t>
  </si>
  <si>
    <t>WinCamD-IR-BB</t>
  </si>
  <si>
    <t>S-WCD-LCM Sensor</t>
  </si>
  <si>
    <t>S-WCD-IR-BB Sensor</t>
  </si>
  <si>
    <t>Wavelength (microns)</t>
  </si>
  <si>
    <t>Relative Response</t>
  </si>
  <si>
    <t>Saturation Irradiance (mW/mm^2)</t>
  </si>
  <si>
    <t>Saturation Irradiance (mW/cm^2)</t>
  </si>
  <si>
    <t>Estimated Normalized ADC Peak %</t>
  </si>
  <si>
    <t>ND</t>
  </si>
  <si>
    <t>nm</t>
  </si>
  <si>
    <t>ns</t>
  </si>
  <si>
    <t>BeamR2/BeamMap</t>
  </si>
  <si>
    <t>CBS?</t>
  </si>
  <si>
    <t>CBS</t>
  </si>
  <si>
    <t>Reflection (0 to 1) at 10 degrees. AVG Pol.</t>
  </si>
  <si>
    <t>LDT_LP</t>
  </si>
  <si>
    <t>wl spec</t>
  </si>
  <si>
    <t>pulse width spec (ns)</t>
  </si>
  <si>
    <t>Saturation Limits</t>
  </si>
  <si>
    <t>40 us Saturation (uW/cm^2)</t>
  </si>
  <si>
    <t>Effective Beam Diameter (um)</t>
  </si>
  <si>
    <t>W/mm</t>
  </si>
  <si>
    <t>ND W/mm</t>
  </si>
  <si>
    <t>Slit-2.5</t>
  </si>
  <si>
    <t>Thickness</t>
  </si>
  <si>
    <t>NG1</t>
  </si>
  <si>
    <t>t_i per 1 mm</t>
  </si>
  <si>
    <t>TaperCamD-LCM</t>
  </si>
  <si>
    <t>Standard Camera</t>
  </si>
  <si>
    <t>LCM Sensor</t>
  </si>
  <si>
    <r>
      <t xml:space="preserve">Instructions: Change/select only user inputs above
</t>
    </r>
    <r>
      <rPr>
        <b/>
        <sz val="11"/>
        <color theme="1"/>
        <rFont val="游ゴシック"/>
        <family val="2"/>
        <scheme val="minor"/>
      </rPr>
      <t xml:space="preserve">Estimated CW Exposure time assumes WinCamD-LCM
Pulsed lasers must satisy both Pulse </t>
    </r>
    <r>
      <rPr>
        <b/>
        <i/>
        <sz val="11"/>
        <color theme="1"/>
        <rFont val="游ゴシック"/>
        <family val="2"/>
        <scheme val="minor"/>
      </rPr>
      <t xml:space="preserve">and </t>
    </r>
    <r>
      <rPr>
        <b/>
        <sz val="11"/>
        <color theme="1"/>
        <rFont val="游ゴシック"/>
        <family val="2"/>
        <scheme val="minor"/>
      </rPr>
      <t xml:space="preserve">CW damage thresholds
**All numbers are estimates, results vary depending on beam**
**Damage thresholds are typical and can vary**
</t>
    </r>
    <r>
      <rPr>
        <sz val="11"/>
        <color theme="1"/>
        <rFont val="游ゴシック"/>
        <family val="2"/>
        <scheme val="minor"/>
      </rPr>
      <t>v2020.02.19 - Compatible with Excel 2007 or later
Questions? Contact support@dataray.com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</si>
</sst>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.0000000"/>
    <numFmt numFmtId="177" formatCode="0.0"/>
    <numFmt numFmtId="178" formatCode="0.000000%"/>
    <numFmt numFmtId="179" formatCode="0.000000000000000%"/>
    <numFmt numFmtId="180" formatCode="0.00000%"/>
    <numFmt numFmtId="181" formatCode="0.0000"/>
    <numFmt numFmtId="182" formatCode="0.000000"/>
    <numFmt numFmtId="183" formatCode="0.0000000000000000%"/>
    <numFmt numFmtId="184" formatCode="0.0000000000"/>
    <numFmt numFmtId="185" formatCode="0.000000000%"/>
    <numFmt numFmtId="186" formatCode="0.000"/>
    <numFmt numFmtId="187" formatCode="0.000000000000%"/>
  </numFmts>
  <fonts count="13" x14ac:knownFonts="1">
    <font>
      <sz val="11"/>
      <color theme="1"/>
      <name val="游ゴシック"/>
      <family val="2"/>
      <scheme val="minor"/>
    </font>
    <font>
      <b/>
      <sz val="11"/>
      <color theme="1"/>
      <name val="游ゴシック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游ゴシック"/>
      <family val="2"/>
      <scheme val="minor"/>
    </font>
    <font>
      <b/>
      <sz val="14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b/>
      <sz val="16"/>
      <color theme="1"/>
      <name val="游ゴシック"/>
      <family val="2"/>
      <scheme val="minor"/>
    </font>
    <font>
      <sz val="11"/>
      <color theme="0"/>
      <name val="游ゴシック"/>
      <family val="2"/>
      <scheme val="minor"/>
    </font>
    <font>
      <b/>
      <i/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54">
    <xf numFmtId="0" fontId="0" fillId="0" borderId="0" xfId="0"/>
    <xf numFmtId="11" fontId="0" fillId="0" borderId="0" xfId="0" applyNumberFormat="1"/>
    <xf numFmtId="0" fontId="0" fillId="0" borderId="1" xfId="0" applyBorder="1"/>
    <xf numFmtId="0" fontId="4" fillId="0" borderId="8" xfId="0" applyFont="1" applyBorder="1"/>
    <xf numFmtId="0" fontId="4" fillId="0" borderId="10" xfId="0" applyFont="1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right"/>
    </xf>
    <xf numFmtId="176" fontId="4" fillId="0" borderId="7" xfId="0" applyNumberFormat="1" applyFont="1" applyBorder="1" applyAlignment="1">
      <alignment horizontal="right"/>
    </xf>
    <xf numFmtId="176" fontId="4" fillId="0" borderId="9" xfId="0" applyNumberFormat="1" applyFont="1" applyBorder="1" applyAlignment="1">
      <alignment horizontal="right"/>
    </xf>
    <xf numFmtId="176" fontId="0" fillId="0" borderId="0" xfId="0" applyNumberFormat="1"/>
    <xf numFmtId="0" fontId="4" fillId="0" borderId="14" xfId="0" applyFont="1" applyBorder="1"/>
    <xf numFmtId="0" fontId="4" fillId="0" borderId="15" xfId="0" applyFont="1" applyBorder="1" applyAlignment="1">
      <alignment horizontal="right"/>
    </xf>
    <xf numFmtId="0" fontId="4" fillId="0" borderId="16" xfId="0" applyFont="1" applyBorder="1"/>
    <xf numFmtId="0" fontId="4" fillId="0" borderId="17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0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4" fillId="0" borderId="18" xfId="0" applyFont="1" applyBorder="1"/>
    <xf numFmtId="0" fontId="4" fillId="0" borderId="0" xfId="0" applyFont="1" applyAlignment="1">
      <alignment horizontal="right"/>
    </xf>
    <xf numFmtId="10" fontId="0" fillId="0" borderId="1" xfId="1" applyNumberFormat="1" applyFont="1" applyBorder="1"/>
    <xf numFmtId="10" fontId="0" fillId="0" borderId="0" xfId="1" applyNumberFormat="1" applyFont="1"/>
    <xf numFmtId="10" fontId="0" fillId="0" borderId="0" xfId="0" applyNumberFormat="1"/>
    <xf numFmtId="179" fontId="0" fillId="2" borderId="19" xfId="0" applyNumberFormat="1" applyFill="1" applyBorder="1"/>
    <xf numFmtId="178" fontId="0" fillId="0" borderId="15" xfId="1" applyNumberFormat="1" applyFont="1" applyBorder="1"/>
    <xf numFmtId="0" fontId="0" fillId="0" borderId="0" xfId="0" quotePrefix="1"/>
    <xf numFmtId="0" fontId="0" fillId="0" borderId="19" xfId="0" applyBorder="1"/>
    <xf numFmtId="0" fontId="0" fillId="0" borderId="20" xfId="0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left"/>
    </xf>
    <xf numFmtId="0" fontId="0" fillId="0" borderId="23" xfId="0" applyBorder="1"/>
    <xf numFmtId="0" fontId="7" fillId="0" borderId="24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4" fillId="0" borderId="19" xfId="0" applyFont="1" applyBorder="1"/>
    <xf numFmtId="0" fontId="7" fillId="0" borderId="2" xfId="0" applyFont="1" applyBorder="1" applyAlignment="1">
      <alignment horizontal="right"/>
    </xf>
    <xf numFmtId="0" fontId="4" fillId="0" borderId="31" xfId="0" applyFont="1" applyBorder="1"/>
    <xf numFmtId="0" fontId="0" fillId="0" borderId="2" xfId="0" applyBorder="1" applyAlignment="1">
      <alignment horizontal="right"/>
    </xf>
    <xf numFmtId="0" fontId="0" fillId="0" borderId="34" xfId="0" applyBorder="1"/>
    <xf numFmtId="0" fontId="0" fillId="0" borderId="24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35" xfId="0" applyBorder="1"/>
    <xf numFmtId="182" fontId="0" fillId="0" borderId="0" xfId="0" applyNumberFormat="1"/>
    <xf numFmtId="2" fontId="0" fillId="0" borderId="0" xfId="0" applyNumberFormat="1"/>
    <xf numFmtId="1" fontId="0" fillId="0" borderId="36" xfId="0" applyNumberFormat="1" applyBorder="1" applyAlignment="1">
      <alignment horizontal="center"/>
    </xf>
    <xf numFmtId="1" fontId="0" fillId="0" borderId="37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83" fontId="0" fillId="0" borderId="0" xfId="0" applyNumberFormat="1"/>
    <xf numFmtId="0" fontId="0" fillId="0" borderId="2" xfId="0" applyBorder="1"/>
    <xf numFmtId="10" fontId="0" fillId="0" borderId="3" xfId="0" applyNumberFormat="1" applyBorder="1"/>
    <xf numFmtId="0" fontId="0" fillId="0" borderId="4" xfId="0" applyBorder="1"/>
    <xf numFmtId="10" fontId="0" fillId="0" borderId="38" xfId="0" applyNumberFormat="1" applyBorder="1"/>
    <xf numFmtId="179" fontId="0" fillId="0" borderId="0" xfId="0" applyNumberFormat="1"/>
    <xf numFmtId="0" fontId="0" fillId="0" borderId="21" xfId="0" applyBorder="1" applyAlignment="1">
      <alignment horizontal="center" vertical="center"/>
    </xf>
    <xf numFmtId="181" fontId="0" fillId="0" borderId="21" xfId="0" applyNumberFormat="1" applyBorder="1" applyAlignment="1">
      <alignment horizontal="right"/>
    </xf>
    <xf numFmtId="182" fontId="0" fillId="0" borderId="21" xfId="0" applyNumberFormat="1" applyBorder="1" applyAlignment="1">
      <alignment horizontal="right"/>
    </xf>
    <xf numFmtId="0" fontId="0" fillId="0" borderId="0" xfId="0" applyAlignment="1">
      <alignment horizontal="right"/>
    </xf>
    <xf numFmtId="2" fontId="0" fillId="0" borderId="6" xfId="0" applyNumberFormat="1" applyBorder="1" applyAlignment="1">
      <alignment horizontal="center"/>
    </xf>
    <xf numFmtId="1" fontId="0" fillId="0" borderId="0" xfId="0" applyNumberFormat="1" applyAlignment="1">
      <alignment horizontal="right"/>
    </xf>
    <xf numFmtId="10" fontId="4" fillId="0" borderId="15" xfId="1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/>
    </xf>
    <xf numFmtId="181" fontId="0" fillId="0" borderId="0" xfId="0" applyNumberFormat="1" applyAlignment="1">
      <alignment horizontal="right"/>
    </xf>
    <xf numFmtId="182" fontId="0" fillId="0" borderId="0" xfId="0" applyNumberFormat="1" applyAlignment="1">
      <alignment horizontal="right"/>
    </xf>
    <xf numFmtId="0" fontId="4" fillId="3" borderId="0" xfId="0" applyFont="1" applyFill="1" applyAlignment="1">
      <alignment horizontal="right"/>
    </xf>
    <xf numFmtId="9" fontId="0" fillId="0" borderId="6" xfId="1" applyFont="1" applyBorder="1" applyAlignment="1">
      <alignment horizontal="center"/>
    </xf>
    <xf numFmtId="0" fontId="4" fillId="0" borderId="24" xfId="0" applyFont="1" applyBorder="1" applyAlignment="1">
      <alignment horizontal="right"/>
    </xf>
    <xf numFmtId="0" fontId="4" fillId="0" borderId="39" xfId="0" applyFont="1" applyBorder="1" applyAlignment="1">
      <alignment horizontal="right"/>
    </xf>
    <xf numFmtId="0" fontId="4" fillId="3" borderId="3" xfId="0" applyFont="1" applyFill="1" applyBorder="1" applyAlignment="1" applyProtection="1">
      <alignment horizontal="right"/>
      <protection locked="0"/>
    </xf>
    <xf numFmtId="0" fontId="4" fillId="3" borderId="38" xfId="0" applyFont="1" applyFill="1" applyBorder="1" applyProtection="1">
      <protection locked="0"/>
    </xf>
    <xf numFmtId="0" fontId="4" fillId="4" borderId="4" xfId="0" applyFont="1" applyFill="1" applyBorder="1" applyAlignment="1">
      <alignment horizontal="right"/>
    </xf>
    <xf numFmtId="0" fontId="4" fillId="3" borderId="3" xfId="0" applyFont="1" applyFill="1" applyBorder="1" applyProtection="1">
      <protection locked="0"/>
    </xf>
    <xf numFmtId="0" fontId="4" fillId="3" borderId="40" xfId="0" applyFont="1" applyFill="1" applyBorder="1" applyProtection="1">
      <protection locked="0"/>
    </xf>
    <xf numFmtId="1" fontId="0" fillId="0" borderId="41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3" xfId="0" applyBorder="1"/>
    <xf numFmtId="0" fontId="0" fillId="0" borderId="40" xfId="0" applyBorder="1"/>
    <xf numFmtId="0" fontId="0" fillId="0" borderId="38" xfId="0" applyBorder="1"/>
    <xf numFmtId="2" fontId="0" fillId="0" borderId="31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0" xfId="0" applyFont="1" applyAlignment="1">
      <alignment horizontal="center"/>
    </xf>
    <xf numFmtId="182" fontId="0" fillId="0" borderId="0" xfId="0" applyNumberFormat="1" applyAlignment="1">
      <alignment horizontal="center"/>
    </xf>
    <xf numFmtId="0" fontId="0" fillId="0" borderId="0" xfId="0" applyProtection="1">
      <protection locked="0"/>
    </xf>
    <xf numFmtId="0" fontId="4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45" xfId="0" applyBorder="1"/>
    <xf numFmtId="2" fontId="0" fillId="0" borderId="7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84" fontId="0" fillId="0" borderId="5" xfId="0" applyNumberFormat="1" applyBorder="1"/>
    <xf numFmtId="184" fontId="0" fillId="0" borderId="36" xfId="0" applyNumberFormat="1" applyBorder="1"/>
    <xf numFmtId="184" fontId="0" fillId="0" borderId="6" xfId="0" applyNumberFormat="1" applyBorder="1"/>
    <xf numFmtId="0" fontId="4" fillId="0" borderId="18" xfId="0" applyFont="1" applyBorder="1" applyAlignment="1">
      <alignment horizontal="center"/>
    </xf>
    <xf numFmtId="184" fontId="0" fillId="0" borderId="37" xfId="0" applyNumberFormat="1" applyBorder="1"/>
    <xf numFmtId="0" fontId="4" fillId="3" borderId="46" xfId="0" applyFont="1" applyFill="1" applyBorder="1" applyAlignment="1" applyProtection="1">
      <alignment horizontal="right"/>
      <protection locked="0"/>
    </xf>
    <xf numFmtId="0" fontId="4" fillId="0" borderId="18" xfId="0" applyFont="1" applyBorder="1" applyAlignment="1">
      <alignment horizontal="right"/>
    </xf>
    <xf numFmtId="0" fontId="4" fillId="3" borderId="15" xfId="0" applyFont="1" applyFill="1" applyBorder="1" applyProtection="1">
      <protection locked="0"/>
    </xf>
    <xf numFmtId="0" fontId="9" fillId="0" borderId="0" xfId="0" applyFont="1"/>
    <xf numFmtId="0" fontId="4" fillId="3" borderId="38" xfId="0" applyFont="1" applyFill="1" applyBorder="1" applyAlignment="1" applyProtection="1">
      <alignment horizontal="right"/>
      <protection locked="0"/>
    </xf>
    <xf numFmtId="0" fontId="4" fillId="3" borderId="40" xfId="0" applyFont="1" applyFill="1" applyBorder="1" applyAlignment="1" applyProtection="1">
      <alignment horizontal="right"/>
      <protection locked="0"/>
    </xf>
    <xf numFmtId="177" fontId="0" fillId="0" borderId="0" xfId="0" applyNumberFormat="1"/>
    <xf numFmtId="0" fontId="4" fillId="0" borderId="13" xfId="0" applyFont="1" applyBorder="1" applyAlignment="1">
      <alignment horizontal="right"/>
    </xf>
    <xf numFmtId="0" fontId="4" fillId="3" borderId="26" xfId="0" applyFont="1" applyFill="1" applyBorder="1" applyAlignment="1" applyProtection="1">
      <alignment horizontal="right"/>
      <protection locked="0"/>
    </xf>
    <xf numFmtId="0" fontId="4" fillId="3" borderId="15" xfId="0" applyFont="1" applyFill="1" applyBorder="1" applyAlignment="1" applyProtection="1">
      <alignment horizontal="right" vertical="top"/>
      <protection locked="0"/>
    </xf>
    <xf numFmtId="10" fontId="0" fillId="0" borderId="6" xfId="1" applyNumberFormat="1" applyFont="1" applyBorder="1" applyAlignment="1">
      <alignment horizontal="center"/>
    </xf>
    <xf numFmtId="0" fontId="11" fillId="0" borderId="0" xfId="0" applyFont="1"/>
    <xf numFmtId="0" fontId="5" fillId="0" borderId="0" xfId="0" applyFont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82" fontId="0" fillId="0" borderId="47" xfId="0" applyNumberFormat="1" applyBorder="1" applyAlignment="1">
      <alignment horizontal="center"/>
    </xf>
    <xf numFmtId="0" fontId="0" fillId="0" borderId="0" xfId="0" applyAlignment="1">
      <alignment horizontal="center"/>
    </xf>
    <xf numFmtId="185" fontId="0" fillId="0" borderId="0" xfId="1" applyNumberFormat="1" applyFont="1"/>
    <xf numFmtId="186" fontId="0" fillId="0" borderId="0" xfId="0" applyNumberFormat="1"/>
    <xf numFmtId="2" fontId="4" fillId="3" borderId="0" xfId="0" applyNumberFormat="1" applyFont="1" applyFill="1"/>
    <xf numFmtId="0" fontId="4" fillId="4" borderId="38" xfId="0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13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187" fontId="4" fillId="0" borderId="29" xfId="1" applyNumberFormat="1" applyFont="1" applyBorder="1" applyAlignment="1">
      <alignment horizontal="center"/>
    </xf>
    <xf numFmtId="187" fontId="4" fillId="0" borderId="30" xfId="1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80" fontId="4" fillId="0" borderId="29" xfId="1" applyNumberFormat="1" applyFont="1" applyBorder="1" applyAlignment="1">
      <alignment horizontal="center"/>
    </xf>
    <xf numFmtId="180" fontId="4" fillId="0" borderId="30" xfId="1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2">
    <cellStyle name="パーセント" xfId="1" builtinId="5"/>
    <cellStyle name="標準" xfId="0" builtinId="0"/>
  </cellStyles>
  <dxfs count="54">
    <dxf>
      <fill>
        <patternFill>
          <bgColor rgb="FFFF9999"/>
        </patternFill>
      </fill>
    </dxf>
    <dxf>
      <font>
        <color theme="0"/>
      </font>
    </dxf>
    <dxf>
      <fill>
        <patternFill>
          <bgColor rgb="FFFF9999"/>
        </patternFill>
      </fill>
    </dxf>
    <dxf>
      <fill>
        <patternFill>
          <bgColor rgb="FF00B0F0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theme="2" tint="-0.89996032593768116"/>
        </patternFill>
      </fill>
    </dxf>
    <dxf>
      <fill>
        <patternFill>
          <bgColor theme="6" tint="0.39994506668294322"/>
        </patternFill>
      </fill>
    </dxf>
    <dxf>
      <fill>
        <patternFill>
          <bgColor rgb="FFB07BD7"/>
        </patternFill>
      </fill>
    </dxf>
    <dxf>
      <fill>
        <patternFill>
          <bgColor rgb="FF00B0F0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theme="2" tint="-0.89996032593768116"/>
        </patternFill>
      </fill>
    </dxf>
    <dxf>
      <fill>
        <patternFill>
          <bgColor theme="6" tint="0.39994506668294322"/>
        </patternFill>
      </fill>
    </dxf>
    <dxf>
      <fill>
        <patternFill>
          <bgColor rgb="FFB07BD7"/>
        </patternFill>
      </fill>
    </dxf>
    <dxf>
      <fill>
        <patternFill>
          <bgColor rgb="FF00B0F0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theme="2" tint="-0.89996032593768116"/>
        </patternFill>
      </fill>
    </dxf>
    <dxf>
      <fill>
        <patternFill>
          <bgColor theme="6" tint="0.39994506668294322"/>
        </patternFill>
      </fill>
    </dxf>
    <dxf>
      <fill>
        <patternFill>
          <bgColor rgb="FFB07BD7"/>
        </patternFill>
      </fill>
    </dxf>
    <dxf>
      <fill>
        <patternFill>
          <bgColor theme="7" tint="0.79998168889431442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9999"/>
        </patternFill>
      </fill>
    </dxf>
    <dxf>
      <font>
        <color theme="0"/>
      </font>
      <border>
        <left/>
        <right/>
        <top/>
        <bottom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</border>
    </dxf>
    <dxf>
      <fill>
        <patternFill>
          <bgColor rgb="FFFF99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strike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00B050"/>
        </patternFill>
      </fill>
    </dxf>
    <dxf>
      <fill>
        <patternFill>
          <bgColor rgb="FFFFFFCC"/>
        </patternFill>
      </fill>
    </dxf>
    <dxf>
      <fill>
        <patternFill>
          <bgColor rgb="FFFF9999"/>
        </patternFill>
      </fill>
    </dxf>
    <dxf>
      <fill>
        <patternFill>
          <bgColor rgb="FFFFFFCC"/>
        </patternFill>
      </fill>
    </dxf>
    <dxf>
      <fill>
        <patternFill>
          <bgColor rgb="FFFF9999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</border>
    </dxf>
    <dxf>
      <fill>
        <patternFill>
          <bgColor rgb="FF00B0F0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theme="2" tint="-0.89996032593768116"/>
        </patternFill>
      </fill>
    </dxf>
    <dxf>
      <fill>
        <patternFill>
          <bgColor theme="6" tint="0.39994506668294322"/>
        </patternFill>
      </fill>
    </dxf>
    <dxf>
      <fill>
        <patternFill>
          <bgColor rgb="FFB07BD7"/>
        </patternFill>
      </fill>
    </dxf>
    <dxf>
      <fill>
        <patternFill>
          <bgColor rgb="FF00B0F0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theme="2" tint="-0.89996032593768116"/>
        </patternFill>
      </fill>
    </dxf>
    <dxf>
      <fill>
        <patternFill>
          <bgColor theme="6" tint="0.39994506668294322"/>
        </patternFill>
      </fill>
    </dxf>
    <dxf>
      <fill>
        <patternFill>
          <bgColor rgb="FFB07BD7"/>
        </patternFill>
      </fill>
    </dxf>
    <dxf>
      <fill>
        <patternFill>
          <bgColor rgb="FF00B0F0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theme="2" tint="-0.89996032593768116"/>
        </patternFill>
      </fill>
    </dxf>
    <dxf>
      <fill>
        <patternFill>
          <bgColor theme="6" tint="0.39994506668294322"/>
        </patternFill>
      </fill>
    </dxf>
    <dxf>
      <fill>
        <patternFill>
          <bgColor rgb="FFB07BD7"/>
        </patternFill>
      </fill>
    </dxf>
  </dxfs>
  <tableStyles count="0" defaultTableStyle="TableStyleMedium2" defaultPivotStyle="PivotStyleLight16"/>
  <colors>
    <mruColors>
      <color rgb="FFFF9999"/>
      <color rgb="FFFF5050"/>
      <color rgb="FFFFFFCC"/>
      <color rgb="FFFFCCCC"/>
      <color rgb="FFB07B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596900</xdr:colOff>
      <xdr:row>31</xdr:row>
      <xdr:rowOff>41442</xdr:rowOff>
    </xdr:from>
    <xdr:to>
      <xdr:col>2</xdr:col>
      <xdr:colOff>1120775</xdr:colOff>
      <xdr:row>36</xdr:row>
      <xdr:rowOff>39689</xdr:rowOff>
    </xdr:to>
    <xdr:pic>
      <xdr:nvPicPr>
        <xdr:cNvPr id="2" name="Picture 1" descr="https://www.dataray.com/assets/images/logos/DR-logo_primary_dark.png">
          <a:extLst>
            <a:ext uri="{FF2B5EF4-FFF2-40B4-BE49-F238E27FC236}">
              <a16:creationId xmlns:a16="http://schemas.microsoft.com/office/drawing/2014/main" id="{6B2473CF-DB88-4F2C-BC81-D6D9D7313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450" y="6842292"/>
          <a:ext cx="3003549" cy="9237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730250</xdr:colOff>
      <xdr:row>35</xdr:row>
      <xdr:rowOff>139700</xdr:rowOff>
    </xdr:from>
    <xdr:ext cx="3714750" cy="250350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0766280-6AB0-48B1-8563-E4F65EF665A9}"/>
            </a:ext>
          </a:extLst>
        </xdr:cNvPr>
        <xdr:cNvSpPr txBox="1"/>
      </xdr:nvSpPr>
      <xdr:spPr>
        <a:xfrm>
          <a:off x="10509250" y="6584950"/>
          <a:ext cx="3714750" cy="2503506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100" b="1" u="sng"/>
            <a:t>Change</a:t>
          </a:r>
          <a:r>
            <a:rPr lang="en-US" sz="1100" b="1" u="sng" baseline="0"/>
            <a:t> Log</a:t>
          </a:r>
          <a:endParaRPr lang="en-US" sz="1100" b="1" u="sng"/>
        </a:p>
        <a:p>
          <a:r>
            <a:rPr lang="en-US" sz="1100"/>
            <a:t>2/19/2020 - Updated</a:t>
          </a:r>
          <a:r>
            <a:rPr lang="en-US" sz="1100" baseline="0"/>
            <a:t> LCM damage threshold to 0.1 W/mm at 532 nm and 100 mJ/cm^2 at 1064 nm 10 ns.</a:t>
          </a:r>
          <a:endParaRPr lang="en-US" sz="1100"/>
        </a:p>
        <a:p>
          <a:r>
            <a:rPr lang="en-US" sz="1100"/>
            <a:t>9/27/2019 - Added response</a:t>
          </a:r>
          <a:r>
            <a:rPr lang="en-US" sz="1100" baseline="0"/>
            <a:t> for 1310 nm.</a:t>
          </a:r>
          <a:endParaRPr lang="en-US" sz="1100"/>
        </a:p>
        <a:p>
          <a:r>
            <a:rPr lang="en-US" sz="1100"/>
            <a:t>7/11/2019 - Updated IR-BB wavelength response</a:t>
          </a:r>
        </a:p>
        <a:p>
          <a:r>
            <a:rPr lang="en-US" sz="1100"/>
            <a:t>6/18/2019 - Added TaperCamD option.</a:t>
          </a:r>
        </a:p>
        <a:p>
          <a:r>
            <a:rPr lang="en-US" sz="1100"/>
            <a:t>6/17/2019 - Updated 1550 nm sensitivity (preliminary).</a:t>
          </a:r>
        </a:p>
        <a:p>
          <a:r>
            <a:rPr lang="en-US" sz="1100"/>
            <a:t>4/26/2019 - Changed ND-5 back to using NG4 glass</a:t>
          </a:r>
        </a:p>
        <a:p>
          <a:r>
            <a:rPr lang="en-US" sz="1100"/>
            <a:t>4/25/2019</a:t>
          </a:r>
          <a:r>
            <a:rPr lang="en-US" sz="1100" baseline="0"/>
            <a:t> - Changed ND-5 filter to use NG1 glass</a:t>
          </a:r>
        </a:p>
        <a:p>
          <a:r>
            <a:rPr lang="en-US" sz="1100" baseline="0"/>
            <a:t>4/22/2019 - Added 1550 nm line to Standard sensor (Needs adjustment)</a:t>
          </a:r>
        </a:p>
        <a:p>
          <a:endParaRPr lang="en-US" sz="1100" baseline="0"/>
        </a:p>
        <a:p>
          <a:r>
            <a:rPr lang="en-US" sz="1100" baseline="0"/>
            <a:t>4/2019 - Added ability to change focus z location by changing cell D18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N68"/>
  <sheetViews>
    <sheetView showGridLines="0" tabSelected="1" zoomScaleNormal="100" workbookViewId="0">
      <selection activeCell="E8" sqref="E8:G8"/>
    </sheetView>
  </sheetViews>
  <sheetFormatPr defaultRowHeight="18.75" x14ac:dyDescent="0.4"/>
  <cols>
    <col min="1" max="1" width="3" customWidth="1"/>
    <col min="2" max="2" width="35.5" bestFit="1" customWidth="1"/>
    <col min="3" max="3" width="21.875" customWidth="1"/>
    <col min="4" max="4" width="10.875" customWidth="1"/>
    <col min="5" max="5" width="20.875" bestFit="1" customWidth="1"/>
    <col min="6" max="6" width="27" bestFit="1" customWidth="1"/>
    <col min="7" max="7" width="20.875" bestFit="1" customWidth="1"/>
    <col min="8" max="8" width="36.5" bestFit="1" customWidth="1"/>
    <col min="9" max="9" width="31.875" bestFit="1" customWidth="1"/>
    <col min="10" max="10" width="17.5" bestFit="1" customWidth="1"/>
    <col min="11" max="12" width="28.875" bestFit="1" customWidth="1"/>
    <col min="14" max="14" width="10.125" bestFit="1" customWidth="1"/>
  </cols>
  <sheetData>
    <row r="1" spans="2:14" ht="24.75" thickBot="1" x14ac:dyDescent="0.55000000000000004">
      <c r="E1" s="133" t="s">
        <v>75</v>
      </c>
      <c r="F1" s="133"/>
      <c r="G1" s="133"/>
      <c r="H1" s="1"/>
      <c r="I1" s="120" t="s">
        <v>180</v>
      </c>
      <c r="K1" s="111" t="s">
        <v>190</v>
      </c>
      <c r="N1" s="111" t="str">
        <f>'Internal Transmittance'!R9</f>
        <v>None</v>
      </c>
    </row>
    <row r="2" spans="2:14" ht="24.75" thickBot="1" x14ac:dyDescent="0.55000000000000004">
      <c r="B2" s="134" t="s">
        <v>34</v>
      </c>
      <c r="C2" s="135"/>
      <c r="E2" s="136" t="s">
        <v>30</v>
      </c>
      <c r="F2" s="9">
        <f>'Internal Transmittance'!G6</f>
        <v>9.9661346718888687E-5</v>
      </c>
      <c r="G2" s="3" t="s">
        <v>28</v>
      </c>
      <c r="I2" s="49" t="s">
        <v>169</v>
      </c>
      <c r="K2" s="111" t="s">
        <v>162</v>
      </c>
      <c r="N2" s="111" t="str">
        <f>'Internal Transmittance'!R10</f>
        <v>PPBS-FS</v>
      </c>
    </row>
    <row r="3" spans="2:14" ht="24.75" thickBot="1" x14ac:dyDescent="0.55000000000000004">
      <c r="B3" s="8" t="s">
        <v>24</v>
      </c>
      <c r="C3" s="76">
        <v>675</v>
      </c>
      <c r="E3" s="137"/>
      <c r="F3" s="10">
        <f>F2*1000</f>
        <v>9.9661346718888683E-2</v>
      </c>
      <c r="G3" s="4" t="s">
        <v>29</v>
      </c>
      <c r="I3" s="118">
        <f>F18/IFERROR(VLOOKUP(C3/1000,'IR-BB Saturation'!A2:D372,4,TRUE),200)</f>
        <v>6.3446383862025529E-13</v>
      </c>
      <c r="K3" s="111" t="s">
        <v>173</v>
      </c>
      <c r="N3" s="111" t="str">
        <f>'Internal Transmittance'!R11</f>
        <v>PPBS-CF</v>
      </c>
    </row>
    <row r="4" spans="2:14" ht="24.75" thickBot="1" x14ac:dyDescent="0.55000000000000004">
      <c r="B4" s="16" t="s">
        <v>27</v>
      </c>
      <c r="C4" s="77">
        <v>2</v>
      </c>
      <c r="K4" s="111" t="s">
        <v>189</v>
      </c>
      <c r="N4" s="111" t="str">
        <f>'Internal Transmittance'!R12</f>
        <v>PPBS-BF</v>
      </c>
    </row>
    <row r="5" spans="2:14" ht="24.75" thickBot="1" x14ac:dyDescent="0.55000000000000004">
      <c r="B5" s="75" t="s">
        <v>67</v>
      </c>
      <c r="C5" s="108" t="s">
        <v>160</v>
      </c>
      <c r="D5" t="str">
        <f>IF(C5="None"," ",IF(COUNTIF('Internal Transmittance'!$S$10:$S$13,0)&lt;3,"ERROR"," "))</f>
        <v xml:space="preserve"> </v>
      </c>
      <c r="E5" s="13" t="s">
        <v>82</v>
      </c>
      <c r="F5" s="14">
        <f>(F2*10^-3/(PI()*(C9*10^-6/2)^2))</f>
        <v>6.3446383862025529E-2</v>
      </c>
      <c r="G5" s="12" t="s">
        <v>44</v>
      </c>
      <c r="I5" s="49" t="str">
        <f>Pulsed!I26</f>
        <v>Estimated CW Exposure Time (ms)</v>
      </c>
      <c r="N5" s="111" t="str">
        <f>'Internal Transmittance'!R13</f>
        <v>PPBS-ZS</v>
      </c>
    </row>
    <row r="6" spans="2:14" ht="24.75" thickBot="1" x14ac:dyDescent="0.55000000000000004">
      <c r="B6" s="15" t="s">
        <v>66</v>
      </c>
      <c r="C6" s="113" t="s">
        <v>35</v>
      </c>
      <c r="D6" t="str">
        <f>IF(C6="None"," ",IF(COUNTIF('Internal Transmittance'!$S$10:$S$13,0)&lt;3,"ERROR"," "))</f>
        <v xml:space="preserve"> </v>
      </c>
      <c r="F6" s="22">
        <f>F5/10</f>
        <v>6.3446383862025531E-3</v>
      </c>
      <c r="G6" s="12" t="s">
        <v>62</v>
      </c>
      <c r="I6" s="65">
        <f>Pulsed!I27</f>
        <v>2.5755485213955756</v>
      </c>
      <c r="N6" s="111" t="str">
        <f>'Internal Transmittance'!R14</f>
        <v>CBS</v>
      </c>
    </row>
    <row r="7" spans="2:14" ht="24.75" thickBot="1" x14ac:dyDescent="0.55000000000000004">
      <c r="B7" s="16" t="s">
        <v>68</v>
      </c>
      <c r="C7" s="112" t="s">
        <v>35</v>
      </c>
      <c r="D7" t="str">
        <f>IF(C7="None"," ",IF(COUNTIF('Internal Transmittance'!$S$10:$S$13,0)&lt;3,"ERROR"," "))</f>
        <v xml:space="preserve"> </v>
      </c>
      <c r="N7" s="111" t="str">
        <f>'Internal Transmittance'!R15</f>
        <v>ND-0.5</v>
      </c>
    </row>
    <row r="8" spans="2:14" ht="24.75" thickBot="1" x14ac:dyDescent="0.55000000000000004">
      <c r="B8" s="109" t="s">
        <v>136</v>
      </c>
      <c r="C8" s="110">
        <v>2000</v>
      </c>
      <c r="E8" s="138" t="s">
        <v>71</v>
      </c>
      <c r="F8" s="139"/>
      <c r="G8" s="140"/>
      <c r="I8" s="49" t="str">
        <f>Pulsed!H26</f>
        <v>Estimated Single Pulse ADC %</v>
      </c>
      <c r="N8" s="111" t="str">
        <f>'Internal Transmittance'!R16</f>
        <v>ND-1</v>
      </c>
    </row>
    <row r="9" spans="2:14" ht="24.75" thickBot="1" x14ac:dyDescent="0.55000000000000004">
      <c r="B9" s="64" t="s">
        <v>182</v>
      </c>
      <c r="C9" s="114">
        <f>C8*(SQRT(2)/2)</f>
        <v>1414.2135623730951</v>
      </c>
      <c r="E9" s="38" t="s">
        <v>74</v>
      </c>
      <c r="F9" s="141">
        <f>'Internal Transmittance'!G5</f>
        <v>9.9661346718888687E-5</v>
      </c>
      <c r="G9" s="142"/>
      <c r="I9" s="73">
        <f>Pulsed!H27</f>
        <v>0.38826680673759717</v>
      </c>
      <c r="N9" s="111" t="str">
        <f>'Internal Transmittance'!R17</f>
        <v>ND-2</v>
      </c>
    </row>
    <row r="10" spans="2:14" ht="24.75" thickBot="1" x14ac:dyDescent="0.55000000000000004">
      <c r="B10" s="115" t="s">
        <v>95</v>
      </c>
      <c r="C10" s="116" t="s">
        <v>96</v>
      </c>
      <c r="E10" s="35" t="s">
        <v>73</v>
      </c>
      <c r="F10" s="37">
        <f>F9^(-1)</f>
        <v>10033.98040386375</v>
      </c>
      <c r="G10" s="39" t="s">
        <v>72</v>
      </c>
      <c r="N10" s="111" t="str">
        <f>'Internal Transmittance'!R18</f>
        <v>ND-3</v>
      </c>
    </row>
    <row r="11" spans="2:14" ht="24.75" thickBot="1" x14ac:dyDescent="0.55000000000000004">
      <c r="B11" s="8" t="s">
        <v>98</v>
      </c>
      <c r="C11" s="79">
        <v>1</v>
      </c>
      <c r="E11" s="36" t="s">
        <v>76</v>
      </c>
      <c r="F11" s="131">
        <f>-LOG10(F9)</f>
        <v>4.0014732485252837</v>
      </c>
      <c r="G11" s="132"/>
      <c r="N11" s="111" t="str">
        <f>'Internal Transmittance'!R19</f>
        <v>ND-4</v>
      </c>
    </row>
    <row r="12" spans="2:14" ht="24.75" thickBot="1" x14ac:dyDescent="0.55000000000000004">
      <c r="B12" s="74" t="s">
        <v>99</v>
      </c>
      <c r="C12" s="80">
        <v>1E-3</v>
      </c>
      <c r="N12" s="111" t="str">
        <f>'Internal Transmittance'!R20</f>
        <v>ND-5</v>
      </c>
    </row>
    <row r="13" spans="2:14" ht="26.25" thickBot="1" x14ac:dyDescent="0.55000000000000004">
      <c r="B13" s="74" t="s">
        <v>100</v>
      </c>
      <c r="C13" s="80">
        <v>10</v>
      </c>
      <c r="E13" s="143" t="s">
        <v>123</v>
      </c>
      <c r="F13" s="144"/>
      <c r="G13" s="144"/>
      <c r="H13" s="144"/>
      <c r="I13" s="144"/>
      <c r="J13" s="145"/>
      <c r="N13" s="111" t="str">
        <f>'Internal Transmittance'!R21</f>
        <v>ND-0.5-UV</v>
      </c>
    </row>
    <row r="14" spans="2:14" ht="24.75" thickBot="1" x14ac:dyDescent="0.55000000000000004">
      <c r="B14" s="78" t="s">
        <v>126</v>
      </c>
      <c r="C14" s="127">
        <f>IF(C10="No",C4,Pulsed!C15)</f>
        <v>1</v>
      </c>
      <c r="D14" s="7" t="s">
        <v>128</v>
      </c>
      <c r="E14" s="52" t="s">
        <v>79</v>
      </c>
      <c r="F14" s="52" t="s">
        <v>84</v>
      </c>
      <c r="G14" s="52" t="s">
        <v>80</v>
      </c>
      <c r="H14" s="53" t="s">
        <v>93</v>
      </c>
      <c r="I14" s="52" t="s">
        <v>94</v>
      </c>
      <c r="J14" s="106" t="s">
        <v>130</v>
      </c>
      <c r="K14" s="98" t="s">
        <v>134</v>
      </c>
      <c r="N14" s="111" t="str">
        <f>'Internal Transmittance'!R22</f>
        <v>ND-1-UV</v>
      </c>
    </row>
    <row r="15" spans="2:14" ht="24.75" thickBot="1" x14ac:dyDescent="0.55000000000000004">
      <c r="B15" s="23"/>
      <c r="C15" s="23"/>
      <c r="D15">
        <f>D16-IFERROR(VLOOKUP(E15,'Internal Transmittance'!$F$9:$K$27,6,FALSE),0)</f>
        <v>-19.100000000000001</v>
      </c>
      <c r="E15" s="40" t="str">
        <f>C5</f>
        <v>ND-4</v>
      </c>
      <c r="F15" s="41">
        <f>(G15/(PI()*(($J$15*SQRT(1+(D15/$B$29)^2))*10^-6/2)^2))/10</f>
        <v>63.659832995330987</v>
      </c>
      <c r="G15" s="84">
        <f>C14/1000</f>
        <v>1E-3</v>
      </c>
      <c r="H15" s="81">
        <f>IF(ISERROR(MATCH(E15,'Internal Transmittance'!R15:R20,0)),IFERROR(VLOOKUP(E15,'Internal Transmittance'!$F$9:$H$33,2,FALSE)*1000,"N/A"),('Internal Transmittance'!H36*($J$15/1000))/(PI()*(($J$15/2)/10000)^2)*1000)</f>
        <v>571154.50765092194</v>
      </c>
      <c r="I15" s="95">
        <f>IF(AND(IFERROR(H15/1000*(PI()*(J15/2)^2)*10^-8,"N/A")&gt;10,NOT(ISERROR(MATCH(E15,'Internal Transmittance'!R15:R20,0)))),10,IFERROR(H15/1000*(PI()*(J15/2)^2)*10^-8,"N/A"))</f>
        <v>8.971825120783107</v>
      </c>
      <c r="J15" s="100">
        <f>$C$9*SQRT(1+(D15/$B$29)^2)</f>
        <v>1414.2254708908479</v>
      </c>
      <c r="K15" s="107">
        <f>G15-G16</f>
        <v>9.9990033865328116E-4</v>
      </c>
      <c r="N15" s="111" t="str">
        <f>'Internal Transmittance'!R23</f>
        <v>ND-2-UV</v>
      </c>
    </row>
    <row r="16" spans="2:14" ht="24.75" thickBot="1" x14ac:dyDescent="0.55000000000000004">
      <c r="B16" s="13" t="s">
        <v>78</v>
      </c>
      <c r="C16" s="117" t="s">
        <v>190</v>
      </c>
      <c r="D16">
        <f>D17-IFERROR(VLOOKUP(E16,'Internal Transmittance'!$F$9:$K$27,6,FALSE),0)</f>
        <v>-12.8</v>
      </c>
      <c r="E16" s="42" t="str">
        <f>C6</f>
        <v>None</v>
      </c>
      <c r="F16" s="2">
        <f>(G16/(PI()*(($J$16*SQRT(1+(D16/$B$29)^2))*10^-6/2)^2))/10</f>
        <v>6.34454241085744E-3</v>
      </c>
      <c r="G16" s="85">
        <f>IF('Internal Transmittance'!J3="0",'Internal Transmittance'!R3*G15,'Internal Transmittance'!R3*G15*'Surface Transmittance'!F15)</f>
        <v>9.9661346718888687E-8</v>
      </c>
      <c r="H16" s="82" t="str">
        <f>IF(ISERROR(MATCH(E16,'Internal Transmittance'!R15:R20,0)),IFERROR(VLOOKUP(E16,'Internal Transmittance'!$F$9:$H$33,2,FALSE)*1000,"N/A"),('Internal Transmittance'!H36*($J$16/1000))/(PI()*(($J$16/2)/10000)^2)*1000)</f>
        <v>N/A</v>
      </c>
      <c r="I16" s="96" t="str">
        <f>IF(AND(IFERROR(H16/1000*(PI()*(J16/2)^2)*10^-8,"N/A")&gt;10,NOT(ISERROR(MATCH(E16,'Internal Transmittance'!R15:R20,0)))),10,IFERROR(H16/1000*(PI()*(J16/2)^2)*10^-8,"N/A"))</f>
        <v>N/A</v>
      </c>
      <c r="J16" s="101">
        <f>$C$9*SQRT(1+(D16/$B$29)^2)</f>
        <v>1414.2189106258127</v>
      </c>
      <c r="K16" s="104">
        <f>G16-G17</f>
        <v>0</v>
      </c>
      <c r="N16" s="111" t="str">
        <f>'Internal Transmittance'!R24</f>
        <v>ND-3-UV</v>
      </c>
    </row>
    <row r="17" spans="2:14" x14ac:dyDescent="0.4">
      <c r="B17" s="129" t="s">
        <v>192</v>
      </c>
      <c r="C17" s="130"/>
      <c r="D17">
        <f>D18-12.8-IFERROR(VLOOKUP(E17,'Internal Transmittance'!$F$9:$K$27,6,FALSE),0)</f>
        <v>-12.8</v>
      </c>
      <c r="E17" s="42" t="str">
        <f>C7</f>
        <v>None</v>
      </c>
      <c r="F17" s="2">
        <f>(G17/(PI()*(($J$17*SQRT(1+(D17/$B$29)^2))*10^-6/2)^2))/10</f>
        <v>6.34454241085744E-3</v>
      </c>
      <c r="G17" s="85">
        <f>IF('Internal Transmittance'!J4="0",'Internal Transmittance'!R4*G16,'Internal Transmittance'!R4*G16*'Surface Transmittance'!F15)</f>
        <v>9.9661346718888687E-8</v>
      </c>
      <c r="H17" s="82" t="str">
        <f>IF(ISERROR(MATCH(E17,'Internal Transmittance'!R15:R20,0)),IFERROR(VLOOKUP(E17,'Internal Transmittance'!$F$9:$H$33,2,FALSE)*1000,"N/A"),('Internal Transmittance'!H36*($J$17/1000))/(PI()*(($J$17/2)/10000)^2)*1000)</f>
        <v>N/A</v>
      </c>
      <c r="I17" s="96" t="str">
        <f>IF(AND(IFERROR(H17/1000*(PI()*(J17/2)^2)*10^-8,"N/A")&gt;10,NOT(ISERROR(MATCH(E17,'Internal Transmittance'!R15:R20,0)))),10,IFERROR(H17/1000*(PI()*(J17/2)^2)*10^-8,"N/A"))</f>
        <v>N/A</v>
      </c>
      <c r="J17" s="101">
        <f>$C$9*SQRT(1+(D17/$B$29)^2)</f>
        <v>1414.2189106258127</v>
      </c>
      <c r="K17" s="104">
        <f>G17-G18</f>
        <v>0</v>
      </c>
      <c r="L17" s="121"/>
      <c r="N17" s="111" t="str">
        <f>'Internal Transmittance'!R25</f>
        <v>ND-4-UV</v>
      </c>
    </row>
    <row r="18" spans="2:14" ht="19.5" thickBot="1" x14ac:dyDescent="0.45">
      <c r="B18" s="130"/>
      <c r="C18" s="130"/>
      <c r="D18" s="92">
        <v>0</v>
      </c>
      <c r="E18" s="43" t="str">
        <f>IF(OR(C16=K1,C16=K4),"S-WCD-LCM Sensor",IF(C16=K2,"S-WCD-IR-BB Sensor","BeamR2/BeamMap"))</f>
        <v>S-WCD-LCM Sensor</v>
      </c>
      <c r="F18" s="44">
        <f>(G18/(PI()*(($J$18*SQRT(1+(D18/$B$29)^2))*10^-6/2)^2))/10</f>
        <v>6.3446383862025531E-3</v>
      </c>
      <c r="G18" s="86">
        <f>IF('Internal Transmittance'!J5="0",'Internal Transmittance'!R5*G17,'Internal Transmittance'!R5*G17*'Surface Transmittance'!F15)</f>
        <v>9.9661346718888687E-8</v>
      </c>
      <c r="H18" s="83">
        <f>IF(ISERROR(MATCH(E18,'Internal Transmittance'!R15:R20,0)),IFERROR(VLOOKUP(E18,'Internal Transmittance'!$F$9:$H$33,2,FALSE)*1000,"N/A"),('Internal Transmittance'!H36*($J$18/1000))/(PI()*(($J$18/2)/10000)^2)*1000)</f>
        <v>16154.825050681107</v>
      </c>
      <c r="I18" s="97">
        <f>IF(AND(IFERROR(H18/1000*(PI()*(J18/2)^2)*10^-8,"N/A")&gt;1,NOT(ISERROR(IF(E18="BeamR2/BeamMap",1,MATCH(E18,'Internal Transmittance'!R15:R20,0))))),1,IFERROR(H18/1000*(PI()*(J18/2)^2)*10^-8,"N/A"))</f>
        <v>0.25375939849624068</v>
      </c>
      <c r="J18" s="102">
        <f>$C$9*SQRT(1+(D18/$B$29)^2)/'Internal Transmittance'!$J$46</f>
        <v>1414.2135623730951</v>
      </c>
      <c r="K18" s="105">
        <f>G18</f>
        <v>9.9661346718888687E-8</v>
      </c>
      <c r="L18" s="122"/>
      <c r="N18" s="111" t="str">
        <f>'Internal Transmittance'!R26</f>
        <v>ND-0.3-IR</v>
      </c>
    </row>
    <row r="19" spans="2:14" ht="19.5" thickBot="1" x14ac:dyDescent="0.45">
      <c r="B19" s="130"/>
      <c r="C19" s="130"/>
      <c r="F19" s="99"/>
      <c r="G19" s="99"/>
      <c r="H19" s="99"/>
      <c r="I19" s="99"/>
      <c r="J19" s="99"/>
      <c r="N19" s="111" t="str">
        <f>'Internal Transmittance'!R27</f>
        <v>ND-0.6-IR</v>
      </c>
    </row>
    <row r="20" spans="2:14" ht="24.75" thickBot="1" x14ac:dyDescent="0.55000000000000004">
      <c r="B20" s="130"/>
      <c r="C20" s="130"/>
      <c r="E20" s="146" t="s">
        <v>124</v>
      </c>
      <c r="F20" s="147"/>
      <c r="G20" s="147"/>
      <c r="H20" s="147"/>
      <c r="I20" s="147"/>
      <c r="J20" s="148"/>
      <c r="N20" s="111" t="str">
        <f>'Internal Transmittance'!R28</f>
        <v>ND-1-IR</v>
      </c>
    </row>
    <row r="21" spans="2:14" ht="24.75" thickBot="1" x14ac:dyDescent="0.55000000000000004">
      <c r="B21" s="130"/>
      <c r="C21" s="130"/>
      <c r="D21" s="7" t="s">
        <v>128</v>
      </c>
      <c r="E21" s="93" t="s">
        <v>79</v>
      </c>
      <c r="F21" s="93" t="s">
        <v>106</v>
      </c>
      <c r="G21" s="93" t="s">
        <v>99</v>
      </c>
      <c r="H21" s="94" t="s">
        <v>107</v>
      </c>
      <c r="I21" s="93" t="s">
        <v>120</v>
      </c>
      <c r="J21" s="98" t="s">
        <v>130</v>
      </c>
      <c r="K21" s="52" t="s">
        <v>135</v>
      </c>
      <c r="N21" s="111" t="str">
        <f>'Internal Transmittance'!R29</f>
        <v>ND-2-IR</v>
      </c>
    </row>
    <row r="22" spans="2:14" x14ac:dyDescent="0.4">
      <c r="B22" s="130"/>
      <c r="C22" s="130"/>
      <c r="D22">
        <f>D16-IFERROR(VLOOKUP(E15,'Internal Transmittance'!$F$9:$K$27,6,FALSE),0)</f>
        <v>-19.100000000000001</v>
      </c>
      <c r="E22" s="40" t="str">
        <f>C5</f>
        <v>ND-4</v>
      </c>
      <c r="F22" s="41">
        <f>(G22*10^-3/(PI()*(($J$22*SQRT(1+(D22/$B$29)^2))*10^-6/2)^2))/10</f>
        <v>6.3659832995330984E-2</v>
      </c>
      <c r="G22" s="84">
        <f>C12</f>
        <v>1E-3</v>
      </c>
      <c r="H22" s="48">
        <f>IFERROR(VLOOKUP(E22,'Internal Transmittance'!$F$9:$I$33,4,FALSE),"N/A")</f>
        <v>38255.668719923015</v>
      </c>
      <c r="I22" s="95">
        <f>IFERROR(H22*(PI()*(J22/2)^2)*10^-8,"N/A")</f>
        <v>600.92875926934437</v>
      </c>
      <c r="J22" s="100">
        <f>$C$9*SQRT(1+(D22/$B$29)^2)</f>
        <v>1414.2254708908479</v>
      </c>
      <c r="K22" s="103">
        <f>G22-G23</f>
        <v>9.9990033865328116E-4</v>
      </c>
      <c r="N22" s="111" t="str">
        <f>'Internal Transmittance'!R30</f>
        <v>ND-3-IR</v>
      </c>
    </row>
    <row r="23" spans="2:14" x14ac:dyDescent="0.4">
      <c r="B23" s="130"/>
      <c r="C23" s="130"/>
      <c r="D23">
        <f>D17-IFERROR(VLOOKUP(E16,'Internal Transmittance'!$F$9:$K$27,6,FALSE),0)</f>
        <v>-12.8</v>
      </c>
      <c r="E23" s="42" t="str">
        <f>C6</f>
        <v>None</v>
      </c>
      <c r="F23" s="2">
        <f>(G23*10^-3/(PI()*(($J$23*SQRT(1+(D23/$B$29)^2))*10^-6/2)^2))/10</f>
        <v>6.3445424108574407E-6</v>
      </c>
      <c r="G23" s="85">
        <f>IF('Internal Transmittance'!J3="0",'Internal Transmittance'!R3*G22,'Internal Transmittance'!R3*G22*'Surface Transmittance'!F15)</f>
        <v>9.9661346718888687E-8</v>
      </c>
      <c r="H23" s="47" t="str">
        <f>IFERROR(VLOOKUP(E23,'Internal Transmittance'!$F$9:$I$33,4,FALSE),"N/A")</f>
        <v>N/A</v>
      </c>
      <c r="I23" s="96" t="str">
        <f>IFERROR(H23*(PI()*(J23/2)^2)*10^-8,"N/A")</f>
        <v>N/A</v>
      </c>
      <c r="J23" s="101">
        <f>$C$9*SQRT(1+(D23/$B$29)^2)</f>
        <v>1414.2189106258127</v>
      </c>
      <c r="K23" s="104">
        <f>G23-G24</f>
        <v>0</v>
      </c>
    </row>
    <row r="24" spans="2:14" x14ac:dyDescent="0.4">
      <c r="B24" s="130"/>
      <c r="C24" s="130"/>
      <c r="D24">
        <f>D18-12.8-IFERROR(VLOOKUP(E17,'Internal Transmittance'!$F$9:$K$27,6,FALSE),0)</f>
        <v>-12.8</v>
      </c>
      <c r="E24" s="42" t="str">
        <f>C7</f>
        <v>None</v>
      </c>
      <c r="F24" s="2">
        <f>(G24*10^-3/(PI()*(($J$24*SQRT(1+(D24/$B$29)^2))*10^-6/2)^2))/10</f>
        <v>6.3445424108574407E-6</v>
      </c>
      <c r="G24" s="85">
        <f>IF('Internal Transmittance'!J4="0",'Internal Transmittance'!R4*G23,'Internal Transmittance'!R4*G23*'Surface Transmittance'!F15)</f>
        <v>9.9661346718888687E-8</v>
      </c>
      <c r="H24" s="47" t="str">
        <f>IFERROR(VLOOKUP(E24,'Internal Transmittance'!$F$9:$I$33,4,FALSE),"N/A")</f>
        <v>N/A</v>
      </c>
      <c r="I24" s="96" t="str">
        <f>IFERROR(H24*(PI()*(J24/2)^2)*10^-8,"N/A")</f>
        <v>N/A</v>
      </c>
      <c r="J24" s="101">
        <f>$C$9*SQRT(1+(D24/$B$29)^2)</f>
        <v>1414.2189106258127</v>
      </c>
      <c r="K24" s="104">
        <f>G24-G25</f>
        <v>0</v>
      </c>
      <c r="L24" s="121"/>
    </row>
    <row r="25" spans="2:14" ht="19.5" thickBot="1" x14ac:dyDescent="0.45">
      <c r="B25" s="130"/>
      <c r="C25" s="130"/>
      <c r="D25">
        <f>D18</f>
        <v>0</v>
      </c>
      <c r="E25" s="43" t="str">
        <f>IF(OR(C16=K1,C16=K4),"S-WCD-LCM Sensor",IF(C16=K2,"S-WCD-IR-BB Sensor","BeamR2/BeamMap"))</f>
        <v>S-WCD-LCM Sensor</v>
      </c>
      <c r="F25" s="44">
        <f>(G25*10^-3/(PI()*(($J$25*SQRT(1+(D25/$B$29)^2))*10^-6/2)^2))/10</f>
        <v>6.344638386202553E-6</v>
      </c>
      <c r="G25" s="86">
        <f>IF('Internal Transmittance'!J5="0",'Internal Transmittance'!R5*G24,'Internal Transmittance'!R5*G24*'Surface Transmittance'!F15)</f>
        <v>9.9661346718888687E-8</v>
      </c>
      <c r="H25" s="65">
        <f>IFERROR(VLOOKUP(E25,'Internal Transmittance'!$F$9:$I$33,4,FALSE),"N/A")</f>
        <v>63.439849624060152</v>
      </c>
      <c r="I25" s="97">
        <f>IFERROR(H25*(PI()*(J25/2)^2)*10^-8,"N/A")</f>
        <v>0.99651082761894305</v>
      </c>
      <c r="J25" s="102">
        <f>$C$9*SQRT(1+(D25/$B$29)^2)/'Internal Transmittance'!$J$46</f>
        <v>1414.2135623730951</v>
      </c>
      <c r="K25" s="105">
        <f>G25</f>
        <v>9.9661346718888687E-8</v>
      </c>
      <c r="L25" s="122"/>
    </row>
    <row r="26" spans="2:14" x14ac:dyDescent="0.4">
      <c r="B26" s="130"/>
      <c r="C26" s="130"/>
    </row>
    <row r="28" spans="2:14" ht="19.5" x14ac:dyDescent="0.4">
      <c r="B28" s="90" t="s">
        <v>129</v>
      </c>
      <c r="C28" s="90" t="s">
        <v>131</v>
      </c>
      <c r="F28" s="29"/>
    </row>
    <row r="29" spans="2:14" x14ac:dyDescent="0.4">
      <c r="B29" s="89">
        <f>((C8*10^(-6)/2)^2)*PI()/(C3*10^(-9))*1000</f>
        <v>4654.2113386515448</v>
      </c>
      <c r="C29" s="91">
        <f>PI()*(C9/2)^2*10^-6</f>
        <v>1.5707963267948968</v>
      </c>
    </row>
    <row r="31" spans="2:14" x14ac:dyDescent="0.4">
      <c r="B31" s="128"/>
      <c r="C31" s="128"/>
    </row>
    <row r="32" spans="2:14" x14ac:dyDescent="0.4">
      <c r="B32" s="128"/>
      <c r="C32" s="128"/>
    </row>
    <row r="33" spans="2:3" x14ac:dyDescent="0.4">
      <c r="B33" s="128"/>
      <c r="C33" s="128"/>
    </row>
    <row r="34" spans="2:3" x14ac:dyDescent="0.4">
      <c r="B34" s="128"/>
      <c r="C34" s="128"/>
    </row>
    <row r="35" spans="2:3" x14ac:dyDescent="0.4">
      <c r="B35" s="128"/>
      <c r="C35" s="128"/>
    </row>
    <row r="36" spans="2:3" x14ac:dyDescent="0.4">
      <c r="B36" s="128"/>
      <c r="C36" s="128"/>
    </row>
    <row r="37" spans="2:3" x14ac:dyDescent="0.4">
      <c r="B37" s="128"/>
      <c r="C37" s="128"/>
    </row>
    <row r="40" spans="2:3" x14ac:dyDescent="0.4">
      <c r="B40" s="119"/>
    </row>
    <row r="41" spans="2:3" x14ac:dyDescent="0.4">
      <c r="B41" s="119"/>
    </row>
    <row r="42" spans="2:3" x14ac:dyDescent="0.4">
      <c r="B42" s="119"/>
      <c r="C42" s="111" t="str">
        <f>'Internal Transmittance'!P17</f>
        <v>Yes</v>
      </c>
    </row>
    <row r="43" spans="2:3" x14ac:dyDescent="0.4">
      <c r="B43" s="119"/>
      <c r="C43" s="111" t="str">
        <f>'Internal Transmittance'!P18</f>
        <v>No</v>
      </c>
    </row>
    <row r="44" spans="2:3" x14ac:dyDescent="0.4">
      <c r="B44" s="119"/>
    </row>
    <row r="45" spans="2:3" x14ac:dyDescent="0.4">
      <c r="B45" s="119"/>
    </row>
    <row r="46" spans="2:3" x14ac:dyDescent="0.4">
      <c r="B46" s="119"/>
    </row>
    <row r="47" spans="2:3" x14ac:dyDescent="0.4">
      <c r="B47" s="119"/>
    </row>
    <row r="48" spans="2:3" x14ac:dyDescent="0.4">
      <c r="B48" s="119"/>
    </row>
    <row r="49" spans="2:2" x14ac:dyDescent="0.4">
      <c r="B49" s="119"/>
    </row>
    <row r="50" spans="2:2" x14ac:dyDescent="0.4">
      <c r="B50" s="119"/>
    </row>
    <row r="51" spans="2:2" x14ac:dyDescent="0.4">
      <c r="B51" s="119"/>
    </row>
    <row r="52" spans="2:2" x14ac:dyDescent="0.4">
      <c r="B52" s="119"/>
    </row>
    <row r="53" spans="2:2" x14ac:dyDescent="0.4">
      <c r="B53" s="119"/>
    </row>
    <row r="54" spans="2:2" x14ac:dyDescent="0.4">
      <c r="B54" s="119"/>
    </row>
    <row r="55" spans="2:2" x14ac:dyDescent="0.4">
      <c r="B55" s="119"/>
    </row>
    <row r="56" spans="2:2" x14ac:dyDescent="0.4">
      <c r="B56" s="119"/>
    </row>
    <row r="57" spans="2:2" x14ac:dyDescent="0.4">
      <c r="B57" s="119"/>
    </row>
    <row r="58" spans="2:2" x14ac:dyDescent="0.4">
      <c r="B58" s="119"/>
    </row>
    <row r="59" spans="2:2" x14ac:dyDescent="0.4">
      <c r="B59" s="119"/>
    </row>
    <row r="60" spans="2:2" x14ac:dyDescent="0.4">
      <c r="B60" s="119"/>
    </row>
    <row r="61" spans="2:2" x14ac:dyDescent="0.4">
      <c r="B61" s="119"/>
    </row>
    <row r="62" spans="2:2" x14ac:dyDescent="0.4">
      <c r="B62" s="119"/>
    </row>
    <row r="63" spans="2:2" x14ac:dyDescent="0.4">
      <c r="B63" s="119"/>
    </row>
    <row r="64" spans="2:2" x14ac:dyDescent="0.4">
      <c r="B64" s="119"/>
    </row>
    <row r="65" spans="2:2" x14ac:dyDescent="0.4">
      <c r="B65" s="119"/>
    </row>
    <row r="66" spans="2:2" x14ac:dyDescent="0.4">
      <c r="B66" s="119"/>
    </row>
    <row r="67" spans="2:2" x14ac:dyDescent="0.4">
      <c r="B67" s="119"/>
    </row>
    <row r="68" spans="2:2" x14ac:dyDescent="0.4">
      <c r="B68" s="119"/>
    </row>
  </sheetData>
  <sheetProtection algorithmName="SHA-512" hashValue="yUe+Dmtu1QnF0ZJXtKC2VcHhIAPeIJdWVx6gjvOvHBXtJSr/L0qAy58xcWUYsaFc8i0H8DyP4K1lQACOB4jB5Q==" saltValue="Em0aCHjbkMuJwonMMbo7VQ==" spinCount="100000" sheet="1" objects="1" scenarios="1"/>
  <mergeCells count="10">
    <mergeCell ref="B31:C37"/>
    <mergeCell ref="B17:C26"/>
    <mergeCell ref="F11:G11"/>
    <mergeCell ref="E1:G1"/>
    <mergeCell ref="B2:C2"/>
    <mergeCell ref="E2:E3"/>
    <mergeCell ref="E8:G8"/>
    <mergeCell ref="F9:G9"/>
    <mergeCell ref="E13:J13"/>
    <mergeCell ref="E20:J20"/>
  </mergeCells>
  <phoneticPr fontId="12"/>
  <conditionalFormatting sqref="C5">
    <cfRule type="containsText" dxfId="53" priority="56" operator="containsText" text="ND-0.5">
      <formula>NOT(ISERROR(SEARCH("ND-0.5",C5)))</formula>
    </cfRule>
    <cfRule type="containsText" dxfId="52" priority="57" operator="containsText" text="ND-5">
      <formula>NOT(ISERROR(SEARCH("ND-5",C5)))</formula>
    </cfRule>
    <cfRule type="containsText" dxfId="51" priority="58" operator="containsText" text="ND-4">
      <formula>NOT(ISERROR(SEARCH("ND-4",C5)))</formula>
    </cfRule>
    <cfRule type="containsText" dxfId="50" priority="59" operator="containsText" text="ND-3">
      <formula>NOT(ISERROR(SEARCH("ND-3",C5)))</formula>
    </cfRule>
    <cfRule type="containsText" dxfId="49" priority="60" operator="containsText" text="ND-2">
      <formula>NOT(ISERROR(SEARCH("ND-2",C5)))</formula>
    </cfRule>
    <cfRule type="containsText" dxfId="48" priority="61" operator="containsText" text="ND-1">
      <formula>NOT(ISERROR(SEARCH("ND-1",C5)))</formula>
    </cfRule>
  </conditionalFormatting>
  <conditionalFormatting sqref="C6">
    <cfRule type="containsText" dxfId="47" priority="32" operator="containsText" text="ND-0.5">
      <formula>NOT(ISERROR(SEARCH("ND-0.5",C6)))</formula>
    </cfRule>
    <cfRule type="containsText" dxfId="46" priority="33" operator="containsText" text="ND-5">
      <formula>NOT(ISERROR(SEARCH("ND-5",C6)))</formula>
    </cfRule>
    <cfRule type="containsText" dxfId="45" priority="34" operator="containsText" text="ND-4">
      <formula>NOT(ISERROR(SEARCH("ND-4",C6)))</formula>
    </cfRule>
    <cfRule type="containsText" dxfId="44" priority="35" operator="containsText" text="ND-3">
      <formula>NOT(ISERROR(SEARCH("ND-3",C6)))</formula>
    </cfRule>
    <cfRule type="containsText" dxfId="43" priority="36" operator="containsText" text="ND-2">
      <formula>NOT(ISERROR(SEARCH("ND-2",C6)))</formula>
    </cfRule>
    <cfRule type="containsText" dxfId="42" priority="37" operator="containsText" text="ND-1">
      <formula>NOT(ISERROR(SEARCH("ND-1",C6)))</formula>
    </cfRule>
  </conditionalFormatting>
  <conditionalFormatting sqref="C7">
    <cfRule type="containsText" dxfId="41" priority="26" operator="containsText" text="ND-0.5">
      <formula>NOT(ISERROR(SEARCH("ND-0.5",C7)))</formula>
    </cfRule>
    <cfRule type="containsText" dxfId="40" priority="27" operator="containsText" text="ND-5">
      <formula>NOT(ISERROR(SEARCH("ND-5",C7)))</formula>
    </cfRule>
    <cfRule type="containsText" dxfId="39" priority="28" operator="containsText" text="ND-4">
      <formula>NOT(ISERROR(SEARCH("ND-4",C7)))</formula>
    </cfRule>
    <cfRule type="containsText" dxfId="38" priority="29" operator="containsText" text="ND-3">
      <formula>NOT(ISERROR(SEARCH("ND-3",C7)))</formula>
    </cfRule>
    <cfRule type="containsText" dxfId="37" priority="30" operator="containsText" text="ND-2">
      <formula>NOT(ISERROR(SEARCH("ND-2",C7)))</formula>
    </cfRule>
    <cfRule type="containsText" dxfId="36" priority="31" operator="containsText" text="ND-1">
      <formula>NOT(ISERROR(SEARCH("ND-1",C7)))</formula>
    </cfRule>
  </conditionalFormatting>
  <conditionalFormatting sqref="B11:C14">
    <cfRule type="expression" dxfId="35" priority="18">
      <formula>$C$10="No"</formula>
    </cfRule>
  </conditionalFormatting>
  <conditionalFormatting sqref="I6">
    <cfRule type="expression" dxfId="34" priority="19" stopIfTrue="1">
      <formula>$I$6&lt;0.084</formula>
    </cfRule>
    <cfRule type="expression" dxfId="33" priority="20" stopIfTrue="1">
      <formula>$I$6&lt;0.45</formula>
    </cfRule>
    <cfRule type="colorScale" priority="21">
      <colorScale>
        <cfvo type="num" val="0"/>
        <cfvo type="num" val="100"/>
        <cfvo type="num" val="200"/>
        <color rgb="FF00B050"/>
        <color rgb="FFFFEB84"/>
        <color rgb="FFFF5050"/>
      </colorScale>
    </cfRule>
  </conditionalFormatting>
  <conditionalFormatting sqref="I9">
    <cfRule type="expression" dxfId="32" priority="11" stopIfTrue="1">
      <formula>$I$9&gt;0.95</formula>
    </cfRule>
    <cfRule type="expression" dxfId="31" priority="15" stopIfTrue="1">
      <formula>$I$9&lt;0.2</formula>
    </cfRule>
    <cfRule type="expression" dxfId="30" priority="16">
      <formula>$I$9</formula>
    </cfRule>
  </conditionalFormatting>
  <conditionalFormatting sqref="B10:C10">
    <cfRule type="expression" dxfId="29" priority="13">
      <formula>$C$10="No"</formula>
    </cfRule>
  </conditionalFormatting>
  <conditionalFormatting sqref="B4:C4">
    <cfRule type="expression" dxfId="28" priority="12">
      <formula>$C$10="Yes"</formula>
    </cfRule>
  </conditionalFormatting>
  <conditionalFormatting sqref="I8:I9 D20:K21 L24:L25 D22:J25 K22:K25">
    <cfRule type="expression" dxfId="27" priority="1" stopIfTrue="1">
      <formula>$C$10="No"</formula>
    </cfRule>
  </conditionalFormatting>
  <conditionalFormatting sqref="E22:I25 E15:I18">
    <cfRule type="expression" dxfId="26" priority="8">
      <formula>$K15&gt;$I15</formula>
    </cfRule>
  </conditionalFormatting>
  <conditionalFormatting sqref="I2:I3">
    <cfRule type="expression" dxfId="25" priority="4" stopIfTrue="1">
      <formula>OR($C$16=$K$1,$C$16=$K$3,$C$16=$K$4)</formula>
    </cfRule>
  </conditionalFormatting>
  <conditionalFormatting sqref="I5:I6">
    <cfRule type="expression" dxfId="24" priority="6" stopIfTrue="1">
      <formula>OR($C$16=$K$2,$C$16=$K$3)</formula>
    </cfRule>
  </conditionalFormatting>
  <conditionalFormatting sqref="I3">
    <cfRule type="expression" dxfId="23" priority="5" stopIfTrue="1">
      <formula>$I$3&gt;1</formula>
    </cfRule>
    <cfRule type="colorScale" priority="7">
      <colorScale>
        <cfvo type="num" val="0"/>
        <cfvo type="num" val="0.1"/>
        <cfvo type="num" val="1"/>
        <color rgb="FFFF5050"/>
        <color rgb="FFFFFF00"/>
        <color rgb="FF00B050"/>
      </colorScale>
    </cfRule>
  </conditionalFormatting>
  <conditionalFormatting sqref="I8:I9">
    <cfRule type="expression" dxfId="22" priority="3" stopIfTrue="1">
      <formula>OR($C$16=$K$3,$C$16=$K$2)</formula>
    </cfRule>
  </conditionalFormatting>
  <conditionalFormatting sqref="E22:I25">
    <cfRule type="expression" dxfId="21" priority="68">
      <formula>$C$13&lt;1</formula>
    </cfRule>
  </conditionalFormatting>
  <dataValidations xWindow="372" yWindow="413" count="3">
    <dataValidation type="list" allowBlank="1" showInputMessage="1" showErrorMessage="1" sqref="C10" xr:uid="{00000000-0002-0000-0000-000001000000}">
      <formula1>$C$42:$C$43</formula1>
    </dataValidation>
    <dataValidation type="list" allowBlank="1" showInputMessage="1" showErrorMessage="1" sqref="C16" xr:uid="{F9D79CF3-C00B-43F0-AF62-A2C217894641}">
      <formula1>$K$1:$K$4</formula1>
    </dataValidation>
    <dataValidation type="list" allowBlank="1" showInputMessage="1" showErrorMessage="1" promptTitle="Filter" prompt="Select filter from dropdown box" sqref="C5 C6 C7" xr:uid="{00000000-0002-0000-0000-000000000000}">
      <formula1>$N$1:$N$22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7"/>
  <sheetViews>
    <sheetView topLeftCell="A73" workbookViewId="0">
      <selection activeCell="B125" sqref="B125"/>
    </sheetView>
  </sheetViews>
  <sheetFormatPr defaultRowHeight="18.75" x14ac:dyDescent="0.4"/>
  <cols>
    <col min="1" max="1" width="11.875" bestFit="1" customWidth="1"/>
    <col min="2" max="2" width="12" bestFit="1" customWidth="1"/>
    <col min="5" max="5" width="12" bestFit="1" customWidth="1"/>
  </cols>
  <sheetData>
    <row r="1" spans="1:5" x14ac:dyDescent="0.4">
      <c r="A1" s="128" t="s">
        <v>91</v>
      </c>
      <c r="B1" s="128"/>
      <c r="D1" s="128" t="s">
        <v>92</v>
      </c>
      <c r="E1" s="128"/>
    </row>
    <row r="2" spans="1:5" x14ac:dyDescent="0.4">
      <c r="A2" t="s">
        <v>21</v>
      </c>
      <c r="B2" t="s">
        <v>90</v>
      </c>
      <c r="D2" t="s">
        <v>21</v>
      </c>
      <c r="E2" t="s">
        <v>90</v>
      </c>
    </row>
    <row r="3" spans="1:5" x14ac:dyDescent="0.4">
      <c r="A3">
        <v>400</v>
      </c>
      <c r="B3">
        <v>32.405357275088498</v>
      </c>
      <c r="D3">
        <v>400</v>
      </c>
      <c r="E3">
        <v>35.877359840275801</v>
      </c>
    </row>
    <row r="4" spans="1:5" x14ac:dyDescent="0.4">
      <c r="A4">
        <v>405</v>
      </c>
      <c r="B4">
        <v>40.421594058113797</v>
      </c>
      <c r="D4">
        <v>405</v>
      </c>
      <c r="E4">
        <v>39.663689169524098</v>
      </c>
    </row>
    <row r="5" spans="1:5" x14ac:dyDescent="0.4">
      <c r="A5">
        <v>410</v>
      </c>
      <c r="B5">
        <v>41.462065982242898</v>
      </c>
      <c r="D5">
        <v>410</v>
      </c>
      <c r="E5">
        <v>37.692787256584701</v>
      </c>
    </row>
    <row r="6" spans="1:5" x14ac:dyDescent="0.4">
      <c r="A6">
        <v>415</v>
      </c>
      <c r="B6">
        <v>44.527071068250898</v>
      </c>
      <c r="D6">
        <v>415</v>
      </c>
      <c r="E6">
        <v>42.7694235260835</v>
      </c>
    </row>
    <row r="7" spans="1:5" x14ac:dyDescent="0.4">
      <c r="A7">
        <v>420</v>
      </c>
      <c r="B7">
        <v>46.087482887971198</v>
      </c>
      <c r="D7">
        <v>420</v>
      </c>
      <c r="E7">
        <v>40.966651455974898</v>
      </c>
    </row>
    <row r="8" spans="1:5" x14ac:dyDescent="0.4">
      <c r="A8">
        <v>425</v>
      </c>
      <c r="B8">
        <v>47.3472965695154</v>
      </c>
      <c r="D8">
        <v>425</v>
      </c>
      <c r="E8">
        <v>44.468069075423102</v>
      </c>
    </row>
    <row r="9" spans="1:5" x14ac:dyDescent="0.4">
      <c r="A9">
        <v>430</v>
      </c>
      <c r="B9">
        <v>54.025875805801</v>
      </c>
      <c r="D9">
        <v>430</v>
      </c>
      <c r="E9">
        <v>46.5637382635637</v>
      </c>
    </row>
    <row r="10" spans="1:5" x14ac:dyDescent="0.4">
      <c r="A10">
        <v>435</v>
      </c>
      <c r="B10">
        <v>49.482387239670601</v>
      </c>
      <c r="D10">
        <v>435</v>
      </c>
      <c r="E10">
        <v>48.614275182834199</v>
      </c>
    </row>
    <row r="11" spans="1:5" x14ac:dyDescent="0.4">
      <c r="A11">
        <v>440</v>
      </c>
      <c r="B11">
        <v>51.647499135576403</v>
      </c>
      <c r="D11">
        <v>440</v>
      </c>
      <c r="E11">
        <v>51.0814991450492</v>
      </c>
    </row>
    <row r="12" spans="1:5" x14ac:dyDescent="0.4">
      <c r="A12">
        <v>445</v>
      </c>
      <c r="B12">
        <v>55.399442599593499</v>
      </c>
      <c r="D12">
        <v>445</v>
      </c>
      <c r="E12">
        <v>48.849754804567702</v>
      </c>
    </row>
    <row r="13" spans="1:5" x14ac:dyDescent="0.4">
      <c r="A13">
        <v>450</v>
      </c>
      <c r="B13">
        <v>58.461207594478701</v>
      </c>
      <c r="D13">
        <v>450</v>
      </c>
      <c r="E13">
        <v>47.499731170513897</v>
      </c>
    </row>
    <row r="14" spans="1:5" x14ac:dyDescent="0.4">
      <c r="A14">
        <v>455</v>
      </c>
      <c r="B14">
        <v>59.379424477356501</v>
      </c>
      <c r="D14">
        <v>455</v>
      </c>
      <c r="E14">
        <v>51.088712380517897</v>
      </c>
    </row>
    <row r="15" spans="1:5" x14ac:dyDescent="0.4">
      <c r="A15">
        <v>460</v>
      </c>
      <c r="B15">
        <v>60.082436626334697</v>
      </c>
      <c r="D15">
        <v>460</v>
      </c>
      <c r="E15">
        <v>52.025023767505097</v>
      </c>
    </row>
    <row r="16" spans="1:5" x14ac:dyDescent="0.4">
      <c r="A16">
        <v>465</v>
      </c>
      <c r="B16">
        <v>59.440421550464102</v>
      </c>
      <c r="D16">
        <v>465</v>
      </c>
      <c r="E16">
        <v>57.540499400449399</v>
      </c>
    </row>
    <row r="17" spans="1:5" x14ac:dyDescent="0.4">
      <c r="A17">
        <v>470</v>
      </c>
      <c r="B17">
        <v>56.660178705908699</v>
      </c>
      <c r="D17">
        <v>470</v>
      </c>
      <c r="E17">
        <v>54.651546078225003</v>
      </c>
    </row>
    <row r="18" spans="1:5" x14ac:dyDescent="0.4">
      <c r="A18">
        <v>475</v>
      </c>
      <c r="B18">
        <v>61.642280679743102</v>
      </c>
      <c r="D18">
        <v>475</v>
      </c>
      <c r="E18">
        <v>55.297903633924598</v>
      </c>
    </row>
    <row r="19" spans="1:5" x14ac:dyDescent="0.4">
      <c r="A19">
        <v>480</v>
      </c>
      <c r="B19">
        <v>60.933512502973798</v>
      </c>
      <c r="D19">
        <v>480</v>
      </c>
      <c r="E19">
        <v>59.458124791037399</v>
      </c>
    </row>
    <row r="20" spans="1:5" x14ac:dyDescent="0.4">
      <c r="A20">
        <v>485</v>
      </c>
      <c r="B20">
        <v>60.959296905577602</v>
      </c>
      <c r="D20">
        <v>485</v>
      </c>
      <c r="E20">
        <v>58.302813783545801</v>
      </c>
    </row>
    <row r="21" spans="1:5" x14ac:dyDescent="0.4">
      <c r="A21">
        <v>490</v>
      </c>
      <c r="B21">
        <v>57.261964702373596</v>
      </c>
      <c r="D21">
        <v>490</v>
      </c>
      <c r="E21">
        <v>56.199097608130103</v>
      </c>
    </row>
    <row r="22" spans="1:5" x14ac:dyDescent="0.4">
      <c r="A22">
        <v>495</v>
      </c>
      <c r="B22">
        <v>56.9867208117047</v>
      </c>
      <c r="D22">
        <v>495</v>
      </c>
      <c r="E22">
        <v>59.706397831575401</v>
      </c>
    </row>
    <row r="23" spans="1:5" x14ac:dyDescent="0.4">
      <c r="A23">
        <v>500</v>
      </c>
      <c r="B23">
        <v>61.407880131743198</v>
      </c>
      <c r="D23">
        <v>500</v>
      </c>
      <c r="E23">
        <v>63.823135987465697</v>
      </c>
    </row>
    <row r="24" spans="1:5" x14ac:dyDescent="0.4">
      <c r="A24">
        <v>505</v>
      </c>
      <c r="B24">
        <v>61.716871845774499</v>
      </c>
      <c r="D24">
        <v>505</v>
      </c>
      <c r="E24">
        <v>60.329975849240199</v>
      </c>
    </row>
    <row r="25" spans="1:5" x14ac:dyDescent="0.4">
      <c r="A25">
        <v>510</v>
      </c>
      <c r="B25">
        <v>62.642228723341901</v>
      </c>
      <c r="D25">
        <v>510</v>
      </c>
      <c r="E25">
        <v>60.9806311444733</v>
      </c>
    </row>
    <row r="26" spans="1:5" x14ac:dyDescent="0.4">
      <c r="A26">
        <v>515</v>
      </c>
      <c r="B26">
        <v>60.9710295974117</v>
      </c>
      <c r="D26">
        <v>515</v>
      </c>
      <c r="E26">
        <v>62.247909798404599</v>
      </c>
    </row>
    <row r="27" spans="1:5" x14ac:dyDescent="0.4">
      <c r="A27">
        <v>520</v>
      </c>
      <c r="B27">
        <v>62.1591209589239</v>
      </c>
      <c r="D27">
        <v>520</v>
      </c>
      <c r="E27">
        <v>58.223058200834302</v>
      </c>
    </row>
    <row r="28" spans="1:5" x14ac:dyDescent="0.4">
      <c r="A28">
        <v>525</v>
      </c>
      <c r="B28">
        <v>64.700421716673006</v>
      </c>
      <c r="D28">
        <v>525</v>
      </c>
      <c r="E28">
        <v>56.772896681372899</v>
      </c>
    </row>
    <row r="29" spans="1:5" x14ac:dyDescent="0.4">
      <c r="A29">
        <v>530</v>
      </c>
      <c r="B29">
        <v>60.515678373011099</v>
      </c>
      <c r="D29">
        <v>530</v>
      </c>
      <c r="E29">
        <v>59.374770061186702</v>
      </c>
    </row>
    <row r="30" spans="1:5" x14ac:dyDescent="0.4">
      <c r="A30">
        <v>535</v>
      </c>
      <c r="B30">
        <v>60.725365971766401</v>
      </c>
      <c r="D30">
        <v>535</v>
      </c>
      <c r="E30">
        <v>59.348373546102799</v>
      </c>
    </row>
    <row r="31" spans="1:5" x14ac:dyDescent="0.4">
      <c r="A31">
        <v>540</v>
      </c>
      <c r="B31">
        <v>63.974025888470898</v>
      </c>
      <c r="D31">
        <v>540</v>
      </c>
      <c r="E31">
        <v>62.1525432069243</v>
      </c>
    </row>
    <row r="32" spans="1:5" x14ac:dyDescent="0.4">
      <c r="A32">
        <v>545</v>
      </c>
      <c r="B32">
        <v>62.385655931330703</v>
      </c>
      <c r="D32">
        <v>545</v>
      </c>
      <c r="E32">
        <v>60.4912674834504</v>
      </c>
    </row>
    <row r="33" spans="1:5" x14ac:dyDescent="0.4">
      <c r="A33">
        <v>550</v>
      </c>
      <c r="B33">
        <v>63.672963716380899</v>
      </c>
      <c r="D33">
        <v>550</v>
      </c>
      <c r="E33">
        <v>58.359910896420303</v>
      </c>
    </row>
    <row r="34" spans="1:5" x14ac:dyDescent="0.4">
      <c r="A34">
        <v>555</v>
      </c>
      <c r="B34">
        <v>61.687995850790003</v>
      </c>
      <c r="D34">
        <v>555</v>
      </c>
      <c r="E34">
        <v>60.468061852422501</v>
      </c>
    </row>
    <row r="35" spans="1:5" x14ac:dyDescent="0.4">
      <c r="A35">
        <v>560</v>
      </c>
      <c r="B35">
        <v>59.257670649036697</v>
      </c>
      <c r="D35">
        <v>560</v>
      </c>
      <c r="E35">
        <v>63.297966375107599</v>
      </c>
    </row>
    <row r="36" spans="1:5" x14ac:dyDescent="0.4">
      <c r="A36">
        <v>565</v>
      </c>
      <c r="B36">
        <v>60.031545511075002</v>
      </c>
      <c r="D36">
        <v>565</v>
      </c>
      <c r="E36">
        <v>60.534063277748402</v>
      </c>
    </row>
    <row r="37" spans="1:5" x14ac:dyDescent="0.4">
      <c r="A37">
        <v>570</v>
      </c>
      <c r="B37">
        <v>61.893537282309801</v>
      </c>
      <c r="D37">
        <v>570</v>
      </c>
      <c r="E37">
        <v>59.061313184583597</v>
      </c>
    </row>
    <row r="38" spans="1:5" x14ac:dyDescent="0.4">
      <c r="A38">
        <v>575</v>
      </c>
      <c r="B38">
        <v>58.916848290061097</v>
      </c>
      <c r="D38">
        <v>575</v>
      </c>
      <c r="E38">
        <v>60.099620652220302</v>
      </c>
    </row>
    <row r="39" spans="1:5" x14ac:dyDescent="0.4">
      <c r="A39">
        <v>580</v>
      </c>
      <c r="B39">
        <v>55.876466331762003</v>
      </c>
      <c r="D39">
        <v>580</v>
      </c>
      <c r="E39">
        <v>61.2325006692624</v>
      </c>
    </row>
    <row r="40" spans="1:5" x14ac:dyDescent="0.4">
      <c r="A40">
        <v>585</v>
      </c>
      <c r="B40">
        <v>56.9771641992563</v>
      </c>
      <c r="D40">
        <v>585</v>
      </c>
      <c r="E40">
        <v>63.859835341632198</v>
      </c>
    </row>
    <row r="41" spans="1:5" x14ac:dyDescent="0.4">
      <c r="A41">
        <v>590</v>
      </c>
      <c r="B41">
        <v>58.1410350940399</v>
      </c>
      <c r="D41">
        <v>590</v>
      </c>
      <c r="E41">
        <v>63.261905171226203</v>
      </c>
    </row>
    <row r="42" spans="1:5" x14ac:dyDescent="0.4">
      <c r="A42">
        <v>595</v>
      </c>
      <c r="B42">
        <v>60.574065854163102</v>
      </c>
      <c r="D42">
        <v>595</v>
      </c>
      <c r="E42">
        <v>57.014911702280003</v>
      </c>
    </row>
    <row r="43" spans="1:5" x14ac:dyDescent="0.4">
      <c r="A43">
        <v>600</v>
      </c>
      <c r="B43">
        <v>61.4238312372335</v>
      </c>
      <c r="D43">
        <v>600</v>
      </c>
      <c r="E43">
        <v>55.729575900375401</v>
      </c>
    </row>
    <row r="44" spans="1:5" x14ac:dyDescent="0.4">
      <c r="A44">
        <v>605</v>
      </c>
      <c r="B44">
        <v>58.414497665832201</v>
      </c>
      <c r="D44">
        <v>605</v>
      </c>
      <c r="E44">
        <v>61.068194322996597</v>
      </c>
    </row>
    <row r="45" spans="1:5" x14ac:dyDescent="0.4">
      <c r="A45">
        <v>610</v>
      </c>
      <c r="B45">
        <v>55.701139950128301</v>
      </c>
      <c r="D45">
        <v>610</v>
      </c>
      <c r="E45">
        <v>64.597622666766398</v>
      </c>
    </row>
    <row r="46" spans="1:5" x14ac:dyDescent="0.4">
      <c r="A46">
        <v>615</v>
      </c>
      <c r="B46">
        <v>56.725280286185999</v>
      </c>
      <c r="D46">
        <v>615</v>
      </c>
      <c r="E46">
        <v>60.897207969719702</v>
      </c>
    </row>
    <row r="47" spans="1:5" x14ac:dyDescent="0.4">
      <c r="A47">
        <v>620</v>
      </c>
      <c r="B47">
        <v>60.650660689555799</v>
      </c>
      <c r="D47">
        <v>620</v>
      </c>
      <c r="E47">
        <v>57.165725520783198</v>
      </c>
    </row>
    <row r="48" spans="1:5" x14ac:dyDescent="0.4">
      <c r="A48">
        <v>625</v>
      </c>
      <c r="B48">
        <v>60.543468475230902</v>
      </c>
      <c r="D48">
        <v>625</v>
      </c>
      <c r="E48">
        <v>57.3769690779908</v>
      </c>
    </row>
    <row r="49" spans="1:5" x14ac:dyDescent="0.4">
      <c r="A49">
        <v>630</v>
      </c>
      <c r="B49">
        <v>55.153693602874803</v>
      </c>
      <c r="D49">
        <v>630</v>
      </c>
      <c r="E49">
        <v>58.792958937307802</v>
      </c>
    </row>
    <row r="50" spans="1:5" x14ac:dyDescent="0.4">
      <c r="A50">
        <v>635</v>
      </c>
      <c r="B50">
        <v>52.674160930712098</v>
      </c>
      <c r="D50">
        <v>635</v>
      </c>
      <c r="E50">
        <v>60.185683288287002</v>
      </c>
    </row>
    <row r="51" spans="1:5" x14ac:dyDescent="0.4">
      <c r="A51">
        <v>640</v>
      </c>
      <c r="B51">
        <v>53.432681788977803</v>
      </c>
      <c r="D51">
        <v>640</v>
      </c>
      <c r="E51">
        <v>63.753495614806901</v>
      </c>
    </row>
    <row r="52" spans="1:5" x14ac:dyDescent="0.4">
      <c r="A52">
        <v>645</v>
      </c>
      <c r="B52">
        <v>54.502071405171797</v>
      </c>
      <c r="D52">
        <v>645</v>
      </c>
      <c r="E52">
        <v>65.050859419076204</v>
      </c>
    </row>
    <row r="53" spans="1:5" x14ac:dyDescent="0.4">
      <c r="A53">
        <v>650</v>
      </c>
      <c r="B53">
        <v>53.579581367791199</v>
      </c>
      <c r="D53">
        <v>650</v>
      </c>
      <c r="E53">
        <v>61.194329894560497</v>
      </c>
    </row>
    <row r="54" spans="1:5" x14ac:dyDescent="0.4">
      <c r="A54">
        <v>655</v>
      </c>
      <c r="B54">
        <v>53.231776987930097</v>
      </c>
      <c r="D54">
        <v>655</v>
      </c>
      <c r="E54">
        <v>56.476497149356597</v>
      </c>
    </row>
    <row r="55" spans="1:5" x14ac:dyDescent="0.4">
      <c r="A55">
        <v>660</v>
      </c>
      <c r="B55">
        <v>55.023029711818801</v>
      </c>
      <c r="D55">
        <v>660</v>
      </c>
      <c r="E55">
        <v>55.573565862353902</v>
      </c>
    </row>
    <row r="56" spans="1:5" x14ac:dyDescent="0.4">
      <c r="A56">
        <v>665</v>
      </c>
      <c r="B56">
        <v>54.068656726708397</v>
      </c>
      <c r="D56">
        <v>665</v>
      </c>
      <c r="E56">
        <v>59.435653282110501</v>
      </c>
    </row>
    <row r="57" spans="1:5" x14ac:dyDescent="0.4">
      <c r="A57">
        <v>670</v>
      </c>
      <c r="B57">
        <v>49.846756986347899</v>
      </c>
      <c r="D57">
        <v>670</v>
      </c>
      <c r="E57">
        <v>61.860628403751498</v>
      </c>
    </row>
    <row r="58" spans="1:5" x14ac:dyDescent="0.4">
      <c r="A58">
        <v>675</v>
      </c>
      <c r="B58">
        <v>47.356826450626997</v>
      </c>
      <c r="D58">
        <v>675</v>
      </c>
      <c r="E58">
        <v>58.567958441922599</v>
      </c>
    </row>
    <row r="59" spans="1:5" x14ac:dyDescent="0.4">
      <c r="A59">
        <v>680</v>
      </c>
      <c r="B59">
        <v>48.632825886430702</v>
      </c>
      <c r="D59">
        <v>680</v>
      </c>
      <c r="E59">
        <v>53.974362318401397</v>
      </c>
    </row>
    <row r="60" spans="1:5" x14ac:dyDescent="0.4">
      <c r="A60">
        <v>685</v>
      </c>
      <c r="B60">
        <v>51.679894754513697</v>
      </c>
      <c r="D60">
        <v>685</v>
      </c>
      <c r="E60">
        <v>50.297758034334798</v>
      </c>
    </row>
    <row r="61" spans="1:5" x14ac:dyDescent="0.4">
      <c r="A61">
        <v>690</v>
      </c>
      <c r="B61">
        <v>52.0223003496763</v>
      </c>
      <c r="D61">
        <v>690</v>
      </c>
      <c r="E61">
        <v>50.707868280201097</v>
      </c>
    </row>
    <row r="62" spans="1:5" x14ac:dyDescent="0.4">
      <c r="A62">
        <v>695</v>
      </c>
      <c r="B62">
        <v>49.584773261773101</v>
      </c>
      <c r="D62">
        <v>695</v>
      </c>
      <c r="E62">
        <v>49.641898576590997</v>
      </c>
    </row>
    <row r="63" spans="1:5" x14ac:dyDescent="0.4">
      <c r="A63">
        <v>700</v>
      </c>
      <c r="B63">
        <v>46.268349976661803</v>
      </c>
      <c r="D63">
        <v>700</v>
      </c>
      <c r="E63">
        <v>51.086760325548802</v>
      </c>
    </row>
    <row r="64" spans="1:5" x14ac:dyDescent="0.4">
      <c r="A64">
        <v>705</v>
      </c>
      <c r="B64">
        <v>43.161955709698297</v>
      </c>
      <c r="D64">
        <v>705</v>
      </c>
      <c r="E64">
        <v>52.3967388602263</v>
      </c>
    </row>
    <row r="65" spans="1:5" x14ac:dyDescent="0.4">
      <c r="A65">
        <v>710</v>
      </c>
      <c r="B65">
        <v>42.408274893552203</v>
      </c>
      <c r="D65">
        <v>710</v>
      </c>
      <c r="E65">
        <v>55.713380953286197</v>
      </c>
    </row>
    <row r="66" spans="1:5" x14ac:dyDescent="0.4">
      <c r="A66">
        <v>715</v>
      </c>
      <c r="B66">
        <v>43.247808326771398</v>
      </c>
      <c r="D66">
        <v>715</v>
      </c>
      <c r="E66">
        <v>57.858554383113102</v>
      </c>
    </row>
    <row r="67" spans="1:5" x14ac:dyDescent="0.4">
      <c r="A67">
        <v>720</v>
      </c>
      <c r="B67">
        <v>42.185670264410803</v>
      </c>
      <c r="D67">
        <v>720</v>
      </c>
      <c r="E67">
        <v>54.210946909894503</v>
      </c>
    </row>
    <row r="68" spans="1:5" x14ac:dyDescent="0.4">
      <c r="A68">
        <v>725</v>
      </c>
      <c r="B68">
        <v>41.801022187038903</v>
      </c>
      <c r="D68">
        <v>725</v>
      </c>
      <c r="E68">
        <v>50.416924366548201</v>
      </c>
    </row>
    <row r="69" spans="1:5" x14ac:dyDescent="0.4">
      <c r="A69">
        <v>730</v>
      </c>
      <c r="B69">
        <v>41.964136855866499</v>
      </c>
      <c r="D69">
        <v>730</v>
      </c>
      <c r="E69">
        <v>47.959013549561803</v>
      </c>
    </row>
    <row r="70" spans="1:5" x14ac:dyDescent="0.4">
      <c r="A70">
        <v>735</v>
      </c>
      <c r="B70">
        <v>41.876885875454199</v>
      </c>
      <c r="D70">
        <v>735</v>
      </c>
      <c r="E70">
        <v>47.963479468872499</v>
      </c>
    </row>
    <row r="71" spans="1:5" x14ac:dyDescent="0.4">
      <c r="A71">
        <v>740</v>
      </c>
      <c r="B71">
        <v>41.601448024511001</v>
      </c>
      <c r="D71">
        <v>740</v>
      </c>
      <c r="E71">
        <v>52.256166710136497</v>
      </c>
    </row>
    <row r="72" spans="1:5" x14ac:dyDescent="0.4">
      <c r="A72">
        <v>745</v>
      </c>
      <c r="B72">
        <v>38.223395434393403</v>
      </c>
      <c r="D72">
        <v>745</v>
      </c>
      <c r="E72">
        <v>54.1569361113703</v>
      </c>
    </row>
    <row r="73" spans="1:5" x14ac:dyDescent="0.4">
      <c r="A73">
        <v>750</v>
      </c>
      <c r="B73">
        <v>34.979103226234301</v>
      </c>
      <c r="D73">
        <v>750</v>
      </c>
      <c r="E73">
        <v>53.778571873749598</v>
      </c>
    </row>
    <row r="74" spans="1:5" x14ac:dyDescent="0.4">
      <c r="A74">
        <v>755</v>
      </c>
      <c r="B74">
        <v>33.7576558999844</v>
      </c>
      <c r="D74">
        <v>755</v>
      </c>
      <c r="E74">
        <v>51.903488191347797</v>
      </c>
    </row>
    <row r="75" spans="1:5" x14ac:dyDescent="0.4">
      <c r="A75">
        <v>760</v>
      </c>
      <c r="B75">
        <v>33.7707140362619</v>
      </c>
      <c r="D75">
        <v>760</v>
      </c>
      <c r="E75">
        <v>48.307189369455898</v>
      </c>
    </row>
    <row r="76" spans="1:5" x14ac:dyDescent="0.4">
      <c r="A76">
        <v>765</v>
      </c>
      <c r="B76">
        <v>34.382097910899702</v>
      </c>
      <c r="D76">
        <v>765</v>
      </c>
      <c r="E76">
        <v>45.443121563142199</v>
      </c>
    </row>
    <row r="77" spans="1:5" x14ac:dyDescent="0.4">
      <c r="A77">
        <v>770</v>
      </c>
      <c r="B77">
        <v>35.8639267360006</v>
      </c>
      <c r="D77">
        <v>770</v>
      </c>
      <c r="E77">
        <v>45.567567642518199</v>
      </c>
    </row>
    <row r="78" spans="1:5" x14ac:dyDescent="0.4">
      <c r="A78">
        <v>775</v>
      </c>
      <c r="B78">
        <v>33.8885621612149</v>
      </c>
      <c r="D78">
        <v>775</v>
      </c>
      <c r="E78">
        <v>45.6893194498059</v>
      </c>
    </row>
    <row r="79" spans="1:5" x14ac:dyDescent="0.4">
      <c r="A79">
        <v>780</v>
      </c>
      <c r="B79">
        <v>31.104194529871499</v>
      </c>
      <c r="D79">
        <v>780</v>
      </c>
      <c r="E79">
        <v>44.645515582775197</v>
      </c>
    </row>
    <row r="80" spans="1:5" x14ac:dyDescent="0.4">
      <c r="A80">
        <v>785</v>
      </c>
      <c r="B80">
        <v>29.088014618605499</v>
      </c>
      <c r="D80">
        <v>785</v>
      </c>
      <c r="E80">
        <v>43.983635291429799</v>
      </c>
    </row>
    <row r="81" spans="1:5" x14ac:dyDescent="0.4">
      <c r="A81">
        <v>790</v>
      </c>
      <c r="B81">
        <v>26.6203685374584</v>
      </c>
      <c r="D81">
        <v>790</v>
      </c>
      <c r="E81">
        <v>44.258803436360999</v>
      </c>
    </row>
    <row r="82" spans="1:5" x14ac:dyDescent="0.4">
      <c r="A82">
        <v>795</v>
      </c>
      <c r="B82">
        <v>24.306901246867199</v>
      </c>
      <c r="D82">
        <v>795</v>
      </c>
      <c r="E82">
        <v>45.169772889273503</v>
      </c>
    </row>
    <row r="83" spans="1:5" x14ac:dyDescent="0.4">
      <c r="A83">
        <v>800</v>
      </c>
      <c r="B83">
        <v>23.887782953428001</v>
      </c>
      <c r="D83">
        <v>800</v>
      </c>
      <c r="E83">
        <v>45.585571700970704</v>
      </c>
    </row>
    <row r="84" spans="1:5" x14ac:dyDescent="0.4">
      <c r="A84">
        <v>805</v>
      </c>
      <c r="B84">
        <v>24.6185075185812</v>
      </c>
      <c r="D84">
        <v>805</v>
      </c>
      <c r="E84">
        <v>43.7586267159204</v>
      </c>
    </row>
    <row r="85" spans="1:5" x14ac:dyDescent="0.4">
      <c r="A85">
        <v>810</v>
      </c>
      <c r="B85">
        <v>25.3427705462015</v>
      </c>
      <c r="D85">
        <v>810</v>
      </c>
      <c r="E85">
        <v>38.309647656946602</v>
      </c>
    </row>
    <row r="86" spans="1:5" x14ac:dyDescent="0.4">
      <c r="A86">
        <v>815</v>
      </c>
      <c r="B86">
        <v>24.1419585668629</v>
      </c>
      <c r="D86">
        <v>815</v>
      </c>
      <c r="E86">
        <v>35.8962066154524</v>
      </c>
    </row>
    <row r="87" spans="1:5" x14ac:dyDescent="0.4">
      <c r="A87">
        <v>820</v>
      </c>
      <c r="B87">
        <v>24.121603752837299</v>
      </c>
      <c r="D87">
        <v>820</v>
      </c>
      <c r="E87">
        <v>33.535779002471898</v>
      </c>
    </row>
    <row r="88" spans="1:5" x14ac:dyDescent="0.4">
      <c r="A88">
        <v>825</v>
      </c>
      <c r="B88">
        <v>24.477428606179</v>
      </c>
      <c r="D88">
        <v>825</v>
      </c>
      <c r="E88">
        <v>33.459642904645399</v>
      </c>
    </row>
    <row r="89" spans="1:5" x14ac:dyDescent="0.4">
      <c r="A89">
        <v>830</v>
      </c>
      <c r="B89">
        <v>24.2762806041831</v>
      </c>
      <c r="D89">
        <v>830</v>
      </c>
      <c r="E89">
        <v>33.721046578887602</v>
      </c>
    </row>
    <row r="90" spans="1:5" x14ac:dyDescent="0.4">
      <c r="A90">
        <v>835</v>
      </c>
      <c r="B90">
        <v>23.5873372880448</v>
      </c>
      <c r="D90">
        <v>835</v>
      </c>
      <c r="E90">
        <v>34.194447806296701</v>
      </c>
    </row>
    <row r="91" spans="1:5" x14ac:dyDescent="0.4">
      <c r="A91">
        <v>840</v>
      </c>
      <c r="B91">
        <v>21.2077184841174</v>
      </c>
      <c r="D91">
        <v>840</v>
      </c>
      <c r="E91">
        <v>35.705042117930503</v>
      </c>
    </row>
    <row r="92" spans="1:5" x14ac:dyDescent="0.4">
      <c r="A92">
        <v>845</v>
      </c>
      <c r="B92">
        <v>18.527871078296901</v>
      </c>
      <c r="D92">
        <v>845</v>
      </c>
      <c r="E92">
        <v>35.7730433896348</v>
      </c>
    </row>
    <row r="93" spans="1:5" x14ac:dyDescent="0.4">
      <c r="A93">
        <v>850</v>
      </c>
      <c r="B93">
        <v>16.8564803010226</v>
      </c>
      <c r="D93">
        <v>850</v>
      </c>
      <c r="E93">
        <v>34.665104886831003</v>
      </c>
    </row>
    <row r="94" spans="1:5" x14ac:dyDescent="0.4">
      <c r="A94">
        <v>855</v>
      </c>
      <c r="B94">
        <v>17.856237387773</v>
      </c>
      <c r="D94">
        <v>855</v>
      </c>
      <c r="E94">
        <v>31.291924778962802</v>
      </c>
    </row>
    <row r="95" spans="1:5" x14ac:dyDescent="0.4">
      <c r="A95">
        <v>860</v>
      </c>
      <c r="B95">
        <v>17.978132104390902</v>
      </c>
      <c r="D95">
        <v>860</v>
      </c>
      <c r="E95">
        <v>28.202337003453</v>
      </c>
    </row>
    <row r="96" spans="1:5" x14ac:dyDescent="0.4">
      <c r="A96">
        <v>865</v>
      </c>
      <c r="B96">
        <v>18.715687889283899</v>
      </c>
      <c r="D96">
        <v>865</v>
      </c>
      <c r="E96">
        <v>26.640348527088801</v>
      </c>
    </row>
    <row r="97" spans="1:5" x14ac:dyDescent="0.4">
      <c r="A97">
        <v>870</v>
      </c>
      <c r="B97">
        <v>18.6906984034215</v>
      </c>
      <c r="D97">
        <v>870</v>
      </c>
      <c r="E97">
        <v>25.0753086545018</v>
      </c>
    </row>
    <row r="98" spans="1:5" x14ac:dyDescent="0.4">
      <c r="A98">
        <v>875</v>
      </c>
      <c r="B98">
        <v>17.9585225616439</v>
      </c>
      <c r="D98">
        <v>875</v>
      </c>
      <c r="E98">
        <v>25.200386090118698</v>
      </c>
    </row>
    <row r="99" spans="1:5" x14ac:dyDescent="0.4">
      <c r="A99">
        <v>880</v>
      </c>
      <c r="B99">
        <v>16.863056876176898</v>
      </c>
      <c r="D99">
        <v>880</v>
      </c>
      <c r="E99">
        <v>25.1673169604829</v>
      </c>
    </row>
    <row r="100" spans="1:5" x14ac:dyDescent="0.4">
      <c r="A100">
        <v>885</v>
      </c>
      <c r="B100">
        <v>15.8944850037146</v>
      </c>
      <c r="D100">
        <v>885</v>
      </c>
      <c r="E100">
        <v>23.872893162441901</v>
      </c>
    </row>
    <row r="101" spans="1:5" x14ac:dyDescent="0.4">
      <c r="A101">
        <v>890</v>
      </c>
      <c r="B101">
        <v>15.636699247452301</v>
      </c>
      <c r="D101">
        <v>890</v>
      </c>
      <c r="E101">
        <v>23.69937229692</v>
      </c>
    </row>
    <row r="102" spans="1:5" x14ac:dyDescent="0.4">
      <c r="A102">
        <v>895</v>
      </c>
      <c r="B102">
        <v>12.8187487465219</v>
      </c>
      <c r="D102">
        <v>895</v>
      </c>
      <c r="E102">
        <v>21.684051617948398</v>
      </c>
    </row>
    <row r="103" spans="1:5" x14ac:dyDescent="0.4">
      <c r="A103">
        <v>900</v>
      </c>
      <c r="B103">
        <v>12.0464197724814</v>
      </c>
      <c r="D103">
        <v>900</v>
      </c>
      <c r="E103">
        <v>21.5072665206255</v>
      </c>
    </row>
    <row r="104" spans="1:5" x14ac:dyDescent="0.4">
      <c r="A104">
        <v>905</v>
      </c>
      <c r="B104">
        <v>11.391119673712</v>
      </c>
      <c r="D104">
        <v>905</v>
      </c>
      <c r="E104">
        <v>22.436180015564499</v>
      </c>
    </row>
    <row r="105" spans="1:5" x14ac:dyDescent="0.4">
      <c r="A105">
        <v>910</v>
      </c>
      <c r="B105">
        <v>11.1154155429609</v>
      </c>
      <c r="D105">
        <v>910</v>
      </c>
      <c r="E105">
        <v>22.344253693503099</v>
      </c>
    </row>
    <row r="106" spans="1:5" x14ac:dyDescent="0.4">
      <c r="A106">
        <v>915</v>
      </c>
      <c r="B106">
        <v>10.9139397337528</v>
      </c>
      <c r="D106">
        <v>915</v>
      </c>
      <c r="E106">
        <v>22.1628341396415</v>
      </c>
    </row>
    <row r="107" spans="1:5" x14ac:dyDescent="0.4">
      <c r="A107">
        <v>920</v>
      </c>
      <c r="B107">
        <v>8.55955857376944</v>
      </c>
      <c r="D107">
        <v>920</v>
      </c>
      <c r="E107">
        <v>19.981477570921701</v>
      </c>
    </row>
    <row r="108" spans="1:5" x14ac:dyDescent="0.4">
      <c r="A108">
        <v>925</v>
      </c>
      <c r="B108">
        <v>8.4431408450081094</v>
      </c>
      <c r="D108">
        <v>925</v>
      </c>
      <c r="E108">
        <v>17.6192874868498</v>
      </c>
    </row>
    <row r="109" spans="1:5" x14ac:dyDescent="0.4">
      <c r="A109">
        <v>930</v>
      </c>
      <c r="B109">
        <v>8.8104437052146292</v>
      </c>
      <c r="D109">
        <v>930</v>
      </c>
      <c r="E109">
        <v>15.0153598512653</v>
      </c>
    </row>
    <row r="110" spans="1:5" x14ac:dyDescent="0.4">
      <c r="A110">
        <v>935</v>
      </c>
      <c r="B110">
        <v>8.0503942916944098</v>
      </c>
      <c r="D110">
        <v>935</v>
      </c>
      <c r="E110">
        <v>13.8349491304285</v>
      </c>
    </row>
    <row r="111" spans="1:5" x14ac:dyDescent="0.4">
      <c r="A111">
        <v>940</v>
      </c>
      <c r="B111">
        <v>7.5417951241509096</v>
      </c>
      <c r="D111">
        <v>940</v>
      </c>
      <c r="E111">
        <v>11.4053112228387</v>
      </c>
    </row>
    <row r="112" spans="1:5" x14ac:dyDescent="0.4">
      <c r="A112">
        <v>945</v>
      </c>
      <c r="B112">
        <v>7.41604523106529</v>
      </c>
      <c r="D112">
        <v>945</v>
      </c>
      <c r="E112">
        <v>11.465942272143501</v>
      </c>
    </row>
    <row r="113" spans="1:8" x14ac:dyDescent="0.4">
      <c r="A113">
        <v>950</v>
      </c>
      <c r="B113">
        <v>7.4399606172237496</v>
      </c>
      <c r="D113">
        <v>950</v>
      </c>
      <c r="E113">
        <v>10.5356085663483</v>
      </c>
    </row>
    <row r="114" spans="1:8" x14ac:dyDescent="0.4">
      <c r="A114">
        <v>955</v>
      </c>
      <c r="B114">
        <v>6.7411371035805097</v>
      </c>
      <c r="D114">
        <v>955</v>
      </c>
      <c r="E114">
        <v>10.523378150246</v>
      </c>
    </row>
    <row r="115" spans="1:8" x14ac:dyDescent="0.4">
      <c r="A115">
        <v>960</v>
      </c>
      <c r="B115">
        <v>6.3176971255926802</v>
      </c>
      <c r="D115">
        <v>960</v>
      </c>
      <c r="E115">
        <v>9.9350882216981393</v>
      </c>
    </row>
    <row r="116" spans="1:8" x14ac:dyDescent="0.4">
      <c r="A116">
        <v>965</v>
      </c>
      <c r="B116">
        <v>5.1835322262705397</v>
      </c>
      <c r="D116">
        <v>965</v>
      </c>
      <c r="E116">
        <v>8.7235054539675403</v>
      </c>
    </row>
    <row r="117" spans="1:8" x14ac:dyDescent="0.4">
      <c r="A117">
        <v>970</v>
      </c>
      <c r="B117">
        <v>3.7933044083912399</v>
      </c>
      <c r="D117">
        <v>970</v>
      </c>
      <c r="E117">
        <v>8.8677911004114591</v>
      </c>
    </row>
    <row r="118" spans="1:8" x14ac:dyDescent="0.4">
      <c r="A118">
        <v>975</v>
      </c>
      <c r="B118">
        <v>3.29778424526573</v>
      </c>
      <c r="D118">
        <v>975</v>
      </c>
      <c r="E118">
        <v>9.34372202825298</v>
      </c>
    </row>
    <row r="119" spans="1:8" x14ac:dyDescent="0.4">
      <c r="A119">
        <v>980</v>
      </c>
      <c r="B119">
        <v>3.1580420998458698</v>
      </c>
      <c r="D119">
        <v>980</v>
      </c>
      <c r="E119">
        <v>8.1064702720453994</v>
      </c>
    </row>
    <row r="120" spans="1:8" x14ac:dyDescent="0.4">
      <c r="A120">
        <v>985</v>
      </c>
      <c r="B120">
        <v>3.1956552497477899</v>
      </c>
      <c r="D120">
        <v>985</v>
      </c>
      <c r="E120">
        <v>7.0601685750242096</v>
      </c>
    </row>
    <row r="121" spans="1:8" x14ac:dyDescent="0.4">
      <c r="A121">
        <v>990</v>
      </c>
      <c r="B121">
        <v>2.1232150278637398</v>
      </c>
      <c r="D121">
        <v>990</v>
      </c>
      <c r="E121">
        <v>5.8018085063719402</v>
      </c>
    </row>
    <row r="122" spans="1:8" x14ac:dyDescent="0.4">
      <c r="A122">
        <v>995</v>
      </c>
      <c r="B122">
        <v>1.8477784084975699</v>
      </c>
      <c r="D122">
        <v>995</v>
      </c>
      <c r="E122">
        <v>5.3955129528130996</v>
      </c>
      <c r="H122" s="46"/>
    </row>
    <row r="123" spans="1:8" x14ac:dyDescent="0.4">
      <c r="A123">
        <v>1000</v>
      </c>
      <c r="B123">
        <v>1.05786064689558</v>
      </c>
      <c r="D123">
        <v>1000</v>
      </c>
      <c r="E123">
        <v>3.76401579011696</v>
      </c>
    </row>
    <row r="124" spans="1:8" x14ac:dyDescent="0.4">
      <c r="A124">
        <v>1290</v>
      </c>
      <c r="B124">
        <v>1.2526835627232251E-6</v>
      </c>
    </row>
    <row r="125" spans="1:8" x14ac:dyDescent="0.4">
      <c r="A125">
        <v>1340</v>
      </c>
      <c r="B125">
        <f>B124/10</f>
        <v>1.252683562723225E-7</v>
      </c>
    </row>
    <row r="126" spans="1:8" x14ac:dyDescent="0.4">
      <c r="A126">
        <v>1550</v>
      </c>
      <c r="B126" s="1">
        <v>1.3087501599839312E-4</v>
      </c>
    </row>
    <row r="127" spans="1:8" x14ac:dyDescent="0.4">
      <c r="B127" s="46"/>
    </row>
  </sheetData>
  <sheetProtection sheet="1" objects="1" scenarios="1"/>
  <mergeCells count="2">
    <mergeCell ref="A1:B1"/>
    <mergeCell ref="D1:E1"/>
  </mergeCells>
  <phoneticPr fontId="1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J27"/>
  <sheetViews>
    <sheetView workbookViewId="0">
      <selection activeCell="J2" sqref="J2"/>
    </sheetView>
  </sheetViews>
  <sheetFormatPr defaultRowHeight="18.75" x14ac:dyDescent="0.4"/>
  <cols>
    <col min="2" max="2" width="30.875" customWidth="1"/>
    <col min="3" max="3" width="21.875" customWidth="1"/>
    <col min="4" max="4" width="13.875" customWidth="1"/>
    <col min="5" max="5" width="28" bestFit="1" customWidth="1"/>
    <col min="6" max="6" width="27" customWidth="1"/>
    <col min="7" max="7" width="20.125" bestFit="1" customWidth="1"/>
    <col min="8" max="8" width="50" customWidth="1"/>
    <col min="9" max="9" width="31.5" customWidth="1"/>
    <col min="10" max="10" width="32.875" bestFit="1" customWidth="1"/>
    <col min="11" max="11" width="18.375" customWidth="1"/>
  </cols>
  <sheetData>
    <row r="1" spans="2:10" ht="24.75" thickBot="1" x14ac:dyDescent="0.55000000000000004">
      <c r="E1" s="133" t="s">
        <v>75</v>
      </c>
      <c r="F1" s="133"/>
      <c r="G1" s="133"/>
    </row>
    <row r="2" spans="2:10" ht="24" x14ac:dyDescent="0.5">
      <c r="B2" s="149"/>
      <c r="C2" s="149"/>
      <c r="E2" s="136" t="s">
        <v>105</v>
      </c>
      <c r="F2" s="9">
        <f>'Internal Transmittance'!G5*C12</f>
        <v>9.9661346718888687E-8</v>
      </c>
      <c r="G2" s="3" t="s">
        <v>101</v>
      </c>
      <c r="I2" s="11" t="s">
        <v>121</v>
      </c>
      <c r="J2" s="124">
        <f>IF(C3&lt;400,'Response Curves'!B3/100,VLOOKUP(Pulsed!C3,'Response Curves'!A2:B126,2,TRUE)/100)</f>
        <v>0.47356826450626999</v>
      </c>
    </row>
    <row r="3" spans="2:10" ht="24.75" thickBot="1" x14ac:dyDescent="0.55000000000000004">
      <c r="B3" s="23" t="s">
        <v>24</v>
      </c>
      <c r="C3" s="72">
        <f>'User Inputs'!C3</f>
        <v>675</v>
      </c>
      <c r="E3" s="137"/>
      <c r="F3" s="10">
        <f>F2*1000</f>
        <v>9.9661346718888687E-5</v>
      </c>
      <c r="G3" s="4" t="s">
        <v>102</v>
      </c>
      <c r="I3" t="s">
        <v>118</v>
      </c>
      <c r="J3">
        <f>C17*C19</f>
        <v>2.9449200177777779E-19</v>
      </c>
    </row>
    <row r="4" spans="2:10" ht="24.75" thickBot="1" x14ac:dyDescent="0.55000000000000004">
      <c r="B4" s="23" t="s">
        <v>27</v>
      </c>
      <c r="C4" s="72">
        <f>'User Inputs'!C14</f>
        <v>1</v>
      </c>
      <c r="I4" t="s">
        <v>116</v>
      </c>
      <c r="J4">
        <v>8000</v>
      </c>
    </row>
    <row r="5" spans="2:10" ht="24.75" thickBot="1" x14ac:dyDescent="0.55000000000000004">
      <c r="B5" s="23" t="s">
        <v>67</v>
      </c>
      <c r="C5" s="72" t="str">
        <f>'User Inputs'!C5</f>
        <v>ND-4</v>
      </c>
      <c r="E5" s="13" t="s">
        <v>82</v>
      </c>
      <c r="F5" s="14">
        <f>(F2*10^-3/(PI()*(C8*10^-6/2)^2))</f>
        <v>6.3446383862025528E-5</v>
      </c>
      <c r="G5" s="12" t="s">
        <v>103</v>
      </c>
      <c r="I5" t="s">
        <v>117</v>
      </c>
      <c r="J5" s="66">
        <f>J4/J2</f>
        <v>16893.023877646432</v>
      </c>
    </row>
    <row r="6" spans="2:10" ht="24.75" thickBot="1" x14ac:dyDescent="0.55000000000000004">
      <c r="B6" s="23" t="s">
        <v>66</v>
      </c>
      <c r="C6" s="72" t="str">
        <f>'User Inputs'!C6</f>
        <v>None</v>
      </c>
      <c r="F6" s="22">
        <f>F5/10</f>
        <v>6.344638386202553E-6</v>
      </c>
      <c r="G6" s="12" t="s">
        <v>104</v>
      </c>
      <c r="I6" t="s">
        <v>114</v>
      </c>
      <c r="J6">
        <f>J3*J5</f>
        <v>4.9748604178078956E-15</v>
      </c>
    </row>
    <row r="7" spans="2:10" ht="24.75" thickBot="1" x14ac:dyDescent="0.55000000000000004">
      <c r="B7" s="23" t="s">
        <v>68</v>
      </c>
      <c r="C7" s="72" t="str">
        <f>'User Inputs'!C7</f>
        <v>None</v>
      </c>
      <c r="I7" t="s">
        <v>112</v>
      </c>
      <c r="J7">
        <v>5.5</v>
      </c>
    </row>
    <row r="8" spans="2:10" ht="24.75" thickBot="1" x14ac:dyDescent="0.55000000000000004">
      <c r="B8" s="23" t="s">
        <v>46</v>
      </c>
      <c r="C8" s="126">
        <f>'User Inputs'!$J$18</f>
        <v>1414.2135623730951</v>
      </c>
      <c r="E8" s="138" t="s">
        <v>71</v>
      </c>
      <c r="F8" s="139"/>
      <c r="G8" s="140"/>
      <c r="I8" t="s">
        <v>113</v>
      </c>
      <c r="J8">
        <v>32847</v>
      </c>
    </row>
    <row r="9" spans="2:10" ht="24" x14ac:dyDescent="0.5">
      <c r="B9" s="23"/>
      <c r="E9" s="38" t="s">
        <v>74</v>
      </c>
      <c r="F9" s="150">
        <f>'Internal Transmittance'!G5</f>
        <v>9.9661346718888687E-5</v>
      </c>
      <c r="G9" s="151"/>
      <c r="I9" t="s">
        <v>115</v>
      </c>
      <c r="J9">
        <f>J6*J8*100000000</f>
        <v>1.6340924014373596E-2</v>
      </c>
    </row>
    <row r="10" spans="2:10" ht="24" x14ac:dyDescent="0.5">
      <c r="B10" s="23" t="s">
        <v>95</v>
      </c>
      <c r="C10" s="64" t="str">
        <f>'User Inputs'!C10</f>
        <v>Yes</v>
      </c>
      <c r="E10" s="35" t="s">
        <v>73</v>
      </c>
      <c r="F10" s="37">
        <f>F9^(-1)</f>
        <v>10033.98040386375</v>
      </c>
      <c r="G10" s="39" t="s">
        <v>72</v>
      </c>
      <c r="I10" t="s">
        <v>181</v>
      </c>
      <c r="J10">
        <f>J9/0.00004</f>
        <v>408.52310035933988</v>
      </c>
    </row>
    <row r="11" spans="2:10" ht="24.75" thickBot="1" x14ac:dyDescent="0.55000000000000004">
      <c r="B11" s="23" t="s">
        <v>98</v>
      </c>
      <c r="C11">
        <f>'User Inputs'!C11</f>
        <v>1</v>
      </c>
      <c r="E11" s="36" t="s">
        <v>76</v>
      </c>
      <c r="F11" s="131">
        <f>-LOG10(F9)</f>
        <v>4.0014732485252837</v>
      </c>
      <c r="G11" s="132"/>
      <c r="I11" s="64" t="s">
        <v>62</v>
      </c>
      <c r="J11">
        <f>J10/1000</f>
        <v>0.40852310035933986</v>
      </c>
    </row>
    <row r="12" spans="2:10" ht="24.75" thickBot="1" x14ac:dyDescent="0.55000000000000004">
      <c r="B12" s="23" t="s">
        <v>99</v>
      </c>
      <c r="C12">
        <f>'User Inputs'!C12</f>
        <v>1E-3</v>
      </c>
    </row>
    <row r="13" spans="2:10" ht="24.75" thickBot="1" x14ac:dyDescent="0.55000000000000004">
      <c r="B13" s="23" t="s">
        <v>100</v>
      </c>
      <c r="C13">
        <f>'User Inputs'!C13</f>
        <v>10</v>
      </c>
      <c r="E13" s="52" t="s">
        <v>79</v>
      </c>
      <c r="F13" s="52" t="s">
        <v>84</v>
      </c>
      <c r="G13" s="52" t="s">
        <v>80</v>
      </c>
      <c r="H13" s="53" t="s">
        <v>93</v>
      </c>
      <c r="I13" s="52" t="s">
        <v>94</v>
      </c>
      <c r="J13" s="69"/>
    </row>
    <row r="14" spans="2:10" x14ac:dyDescent="0.4">
      <c r="D14">
        <v>1</v>
      </c>
      <c r="E14" s="40" t="str">
        <f>C5</f>
        <v>ND-4</v>
      </c>
      <c r="F14" s="41">
        <f>'User Inputs'!F15</f>
        <v>63.659832995330987</v>
      </c>
      <c r="G14" s="84">
        <f>C4/1000</f>
        <v>1E-3</v>
      </c>
      <c r="H14" s="81">
        <f>IFERROR(VLOOKUP(E14,'Internal Transmittance'!$F$9:$H$27,2,FALSE)*1000,"N/A")</f>
        <v>0</v>
      </c>
      <c r="I14" s="49">
        <f>VLOOKUP(E14,'Internal Transmittance'!$F$9:$H$27,3,FALSE)</f>
        <v>8.9717495733255568</v>
      </c>
      <c r="J14" s="70"/>
    </row>
    <row r="15" spans="2:10" ht="24" x14ac:dyDescent="0.5">
      <c r="B15" s="23" t="s">
        <v>126</v>
      </c>
      <c r="C15">
        <f>C11*C12*1000</f>
        <v>1</v>
      </c>
      <c r="D15">
        <v>2</v>
      </c>
      <c r="E15" s="42" t="str">
        <f>C6</f>
        <v>None</v>
      </c>
      <c r="F15" s="2">
        <f>'User Inputs'!F16</f>
        <v>6.34454241085744E-3</v>
      </c>
      <c r="G15" s="85">
        <f>IF('Internal Transmittance'!J3="0",'Internal Transmittance'!R3*G14,'Internal Transmittance'!R3*G14*'Surface Transmittance'!F15)</f>
        <v>9.9661346718888687E-8</v>
      </c>
      <c r="H15" s="82" t="str">
        <f>IFERROR(VLOOKUP(E15,'Internal Transmittance'!$F$9:$H$27,2,FALSE)*1000,"N/A")</f>
        <v>N/A</v>
      </c>
      <c r="I15" s="50" t="str">
        <f>VLOOKUP(E15,'Internal Transmittance'!$F$9:$H$27,3,FALSE)</f>
        <v>N/A</v>
      </c>
      <c r="J15" s="70"/>
    </row>
    <row r="16" spans="2:10" x14ac:dyDescent="0.4">
      <c r="D16">
        <v>3</v>
      </c>
      <c r="E16" s="42" t="str">
        <f>C7</f>
        <v>None</v>
      </c>
      <c r="F16" s="2">
        <f>'User Inputs'!F17</f>
        <v>6.34454241085744E-3</v>
      </c>
      <c r="G16" s="85">
        <f>IF('Internal Transmittance'!J4="0",'Internal Transmittance'!R4*G15,'Internal Transmittance'!R4*G15*'Surface Transmittance'!F15)</f>
        <v>9.9661346718888687E-8</v>
      </c>
      <c r="H16" s="82" t="str">
        <f>IFERROR(VLOOKUP(E16,'Internal Transmittance'!$F$9:$H$27,2,FALSE)*1000,"N/A")</f>
        <v>N/A</v>
      </c>
      <c r="I16" s="50" t="str">
        <f>VLOOKUP(E16,'Internal Transmittance'!$F$9:$H$27,3,FALSE)</f>
        <v>N/A</v>
      </c>
      <c r="J16" s="70"/>
    </row>
    <row r="17" spans="2:10" ht="24.75" thickBot="1" x14ac:dyDescent="0.55000000000000004">
      <c r="B17" s="23" t="s">
        <v>109</v>
      </c>
      <c r="C17">
        <f>6.62607004E-34</f>
        <v>6.6260700399999999E-34</v>
      </c>
      <c r="D17">
        <v>4</v>
      </c>
      <c r="E17" s="43" t="s">
        <v>78</v>
      </c>
      <c r="F17" s="44">
        <f>'User Inputs'!F18</f>
        <v>6.3446383862025531E-3</v>
      </c>
      <c r="G17" s="86">
        <f>IF('Internal Transmittance'!J5="0",'Internal Transmittance'!R5*G16,'Internal Transmittance'!R5*G16*'Surface Transmittance'!F15)</f>
        <v>9.9661346718888687E-8</v>
      </c>
      <c r="H17" s="83" t="str">
        <f>IFERROR(VLOOKUP(E17,'Internal Transmittance'!$F$9:$H$27,2,FALSE)*1000,"N/A")</f>
        <v>N/A</v>
      </c>
      <c r="I17" s="51" t="e">
        <f>VLOOKUP(E17,'Internal Transmittance'!$F$9:$H$27,3,FALSE)</f>
        <v>#N/A</v>
      </c>
      <c r="J17" s="71"/>
    </row>
    <row r="18" spans="2:10" ht="24.75" thickBot="1" x14ac:dyDescent="0.55000000000000004">
      <c r="B18" s="23" t="s">
        <v>110</v>
      </c>
      <c r="C18">
        <f>300000000</f>
        <v>300000000</v>
      </c>
    </row>
    <row r="19" spans="2:10" ht="24.75" thickBot="1" x14ac:dyDescent="0.55000000000000004">
      <c r="B19" s="23" t="s">
        <v>111</v>
      </c>
      <c r="C19">
        <f>C18/(C3*0.000000001)</f>
        <v>444444444444444.44</v>
      </c>
      <c r="E19" s="52" t="s">
        <v>79</v>
      </c>
      <c r="F19" s="52" t="s">
        <v>106</v>
      </c>
      <c r="G19" s="52" t="s">
        <v>99</v>
      </c>
      <c r="H19" s="53" t="s">
        <v>107</v>
      </c>
      <c r="I19" s="52" t="s">
        <v>120</v>
      </c>
      <c r="J19" s="61" t="s">
        <v>122</v>
      </c>
    </row>
    <row r="20" spans="2:10" x14ac:dyDescent="0.4">
      <c r="D20">
        <v>1</v>
      </c>
      <c r="E20" s="40" t="str">
        <f>C5</f>
        <v>ND-4</v>
      </c>
      <c r="F20" s="41">
        <f>'User Inputs'!F22</f>
        <v>6.3659832995330984E-2</v>
      </c>
      <c r="G20" s="84">
        <f>C12</f>
        <v>1E-3</v>
      </c>
      <c r="H20" s="81">
        <f>IFERROR(VLOOKUP(E20,'Internal Transmittance'!$F$9:$I$27,4,FALSE),"N/A")</f>
        <v>38255.668719923015</v>
      </c>
      <c r="I20" s="49">
        <f>VLOOKUP(E20,'Internal Transmittance'!$F$9:$J$27,5,FALSE)</f>
        <v>600.91863904337504</v>
      </c>
      <c r="J20" s="62"/>
    </row>
    <row r="21" spans="2:10" x14ac:dyDescent="0.4">
      <c r="D21">
        <v>2</v>
      </c>
      <c r="E21" s="42" t="str">
        <f>C6</f>
        <v>None</v>
      </c>
      <c r="F21" s="2">
        <f>'User Inputs'!F23</f>
        <v>6.3445424108574407E-6</v>
      </c>
      <c r="G21" s="85">
        <f>IF('Internal Transmittance'!J3="0",'Internal Transmittance'!R3*G20,'Internal Transmittance'!R3*G20*'Surface Transmittance'!F15)</f>
        <v>9.9661346718888687E-8</v>
      </c>
      <c r="H21" s="87" t="str">
        <f>IFERROR(VLOOKUP(E21,'Internal Transmittance'!$F$9:$I$27,4,FALSE),"N/A")</f>
        <v>N/A</v>
      </c>
      <c r="I21" s="50" t="str">
        <f>VLOOKUP(E21,'Internal Transmittance'!$F$9:$J$27,5,FALSE)</f>
        <v>N/A</v>
      </c>
      <c r="J21" s="62"/>
    </row>
    <row r="22" spans="2:10" x14ac:dyDescent="0.4">
      <c r="D22">
        <v>3</v>
      </c>
      <c r="E22" s="42" t="str">
        <f>C7</f>
        <v>None</v>
      </c>
      <c r="F22" s="2">
        <f>'User Inputs'!F24</f>
        <v>6.3445424108574407E-6</v>
      </c>
      <c r="G22" s="85">
        <f>IF('Internal Transmittance'!J4="0",'Internal Transmittance'!R4*G21,'Internal Transmittance'!R4*G21*'Surface Transmittance'!F15)</f>
        <v>9.9661346718888687E-8</v>
      </c>
      <c r="H22" s="82" t="str">
        <f>IFERROR(VLOOKUP(E22,'Internal Transmittance'!$F$9:$I$27,4,FALSE),"N/A")</f>
        <v>N/A</v>
      </c>
      <c r="I22" s="50" t="str">
        <f>VLOOKUP(E22,'Internal Transmittance'!$F$9:$J$27,5,FALSE)</f>
        <v>N/A</v>
      </c>
      <c r="J22" s="62"/>
    </row>
    <row r="23" spans="2:10" ht="19.5" thickBot="1" x14ac:dyDescent="0.45">
      <c r="D23">
        <v>4</v>
      </c>
      <c r="E23" s="43" t="s">
        <v>78</v>
      </c>
      <c r="F23" s="44">
        <f>'User Inputs'!F25</f>
        <v>6.344638386202553E-6</v>
      </c>
      <c r="G23" s="86">
        <f>IF('Internal Transmittance'!J5="0",'Internal Transmittance'!R5*G22,'Internal Transmittance'!R5*G22*'Surface Transmittance'!F15)</f>
        <v>9.9661346718888687E-8</v>
      </c>
      <c r="H23" s="88" t="str">
        <f>IFERROR(VLOOKUP(E23,'Internal Transmittance'!$F$9:$I$27,4,FALSE),"N/A")</f>
        <v>N/A</v>
      </c>
      <c r="I23" s="51" t="e">
        <f>VLOOKUP(E23,'Internal Transmittance'!$F$9:$J$27,5,FALSE)</f>
        <v>#N/A</v>
      </c>
      <c r="J23" s="63">
        <f>J9</f>
        <v>1.6340924014373596E-2</v>
      </c>
    </row>
    <row r="25" spans="2:10" ht="24.75" thickBot="1" x14ac:dyDescent="0.55000000000000004">
      <c r="E25" s="54" t="s">
        <v>85</v>
      </c>
    </row>
    <row r="26" spans="2:10" ht="24.75" thickBot="1" x14ac:dyDescent="0.55000000000000004">
      <c r="E26" s="45">
        <f>PI()*(C8/2)^2*10^-6</f>
        <v>1.5707963267948968</v>
      </c>
      <c r="F26" s="29" t="s">
        <v>86</v>
      </c>
      <c r="H26" s="52" t="s">
        <v>119</v>
      </c>
      <c r="I26" s="68" t="s">
        <v>125</v>
      </c>
    </row>
    <row r="27" spans="2:10" ht="24.75" thickBot="1" x14ac:dyDescent="0.45">
      <c r="H27" s="67">
        <f>(F23*1000)/J23</f>
        <v>0.38826680673759717</v>
      </c>
      <c r="I27" s="68">
        <f>J9/F17</f>
        <v>2.5755485213955756</v>
      </c>
    </row>
  </sheetData>
  <sheetProtection sheet="1" objects="1" scenarios="1"/>
  <mergeCells count="6">
    <mergeCell ref="F11:G11"/>
    <mergeCell ref="E1:G1"/>
    <mergeCell ref="B2:C2"/>
    <mergeCell ref="E2:E3"/>
    <mergeCell ref="E8:G8"/>
    <mergeCell ref="F9:G9"/>
  </mergeCells>
  <phoneticPr fontId="12"/>
  <conditionalFormatting sqref="C5">
    <cfRule type="containsText" dxfId="20" priority="18" operator="containsText" text="ND-0.5">
      <formula>NOT(ISERROR(SEARCH("ND-0.5",C5)))</formula>
    </cfRule>
    <cfRule type="containsText" dxfId="19" priority="19" operator="containsText" text="ND-5">
      <formula>NOT(ISERROR(SEARCH("ND-5",C5)))</formula>
    </cfRule>
    <cfRule type="containsText" dxfId="18" priority="20" operator="containsText" text="ND-4">
      <formula>NOT(ISERROR(SEARCH("ND-4",C5)))</formula>
    </cfRule>
    <cfRule type="containsText" dxfId="17" priority="21" operator="containsText" text="ND-3">
      <formula>NOT(ISERROR(SEARCH("ND-3",C5)))</formula>
    </cfRule>
    <cfRule type="containsText" dxfId="16" priority="22" operator="containsText" text="ND-2">
      <formula>NOT(ISERROR(SEARCH("ND-2",C5)))</formula>
    </cfRule>
    <cfRule type="containsText" dxfId="15" priority="23" operator="containsText" text="ND-1">
      <formula>NOT(ISERROR(SEARCH("ND-1",C5)))</formula>
    </cfRule>
  </conditionalFormatting>
  <conditionalFormatting sqref="C6">
    <cfRule type="containsText" dxfId="14" priority="12" operator="containsText" text="ND-0.5">
      <formula>NOT(ISERROR(SEARCH("ND-0.5",C6)))</formula>
    </cfRule>
    <cfRule type="containsText" dxfId="13" priority="13" operator="containsText" text="ND-5">
      <formula>NOT(ISERROR(SEARCH("ND-5",C6)))</formula>
    </cfRule>
    <cfRule type="containsText" dxfId="12" priority="14" operator="containsText" text="ND-4">
      <formula>NOT(ISERROR(SEARCH("ND-4",C6)))</formula>
    </cfRule>
    <cfRule type="containsText" dxfId="11" priority="15" operator="containsText" text="ND-3">
      <formula>NOT(ISERROR(SEARCH("ND-3",C6)))</formula>
    </cfRule>
    <cfRule type="containsText" dxfId="10" priority="16" operator="containsText" text="ND-2">
      <formula>NOT(ISERROR(SEARCH("ND-2",C6)))</formula>
    </cfRule>
    <cfRule type="containsText" dxfId="9" priority="17" operator="containsText" text="ND-1">
      <formula>NOT(ISERROR(SEARCH("ND-1",C6)))</formula>
    </cfRule>
  </conditionalFormatting>
  <conditionalFormatting sqref="C7">
    <cfRule type="containsText" dxfId="8" priority="6" operator="containsText" text="ND-0.5">
      <formula>NOT(ISERROR(SEARCH("ND-0.5",C7)))</formula>
    </cfRule>
    <cfRule type="containsText" dxfId="7" priority="7" operator="containsText" text="ND-5">
      <formula>NOT(ISERROR(SEARCH("ND-5",C7)))</formula>
    </cfRule>
    <cfRule type="containsText" dxfId="6" priority="8" operator="containsText" text="ND-4">
      <formula>NOT(ISERROR(SEARCH("ND-4",C7)))</formula>
    </cfRule>
    <cfRule type="containsText" dxfId="5" priority="9" operator="containsText" text="ND-3">
      <formula>NOT(ISERROR(SEARCH("ND-3",C7)))</formula>
    </cfRule>
    <cfRule type="containsText" dxfId="4" priority="10" operator="containsText" text="ND-2">
      <formula>NOT(ISERROR(SEARCH("ND-2",C7)))</formula>
    </cfRule>
    <cfRule type="containsText" dxfId="3" priority="11" operator="containsText" text="ND-1">
      <formula>NOT(ISERROR(SEARCH("ND-1",C7)))</formula>
    </cfRule>
  </conditionalFormatting>
  <conditionalFormatting sqref="E14:I17">
    <cfRule type="expression" dxfId="2" priority="24">
      <formula>$F14&gt;$H14</formula>
    </cfRule>
  </conditionalFormatting>
  <conditionalFormatting sqref="B11:C13 B15 B17 B19">
    <cfRule type="expression" dxfId="1" priority="2">
      <formula>$C$10="No"</formula>
    </cfRule>
  </conditionalFormatting>
  <conditionalFormatting sqref="E20:I23">
    <cfRule type="expression" dxfId="0" priority="1">
      <formula>$F20&gt;$H20</formula>
    </cfRule>
  </conditionalFormatting>
  <dataValidations count="1">
    <dataValidation allowBlank="1" showInputMessage="1" showErrorMessage="1" promptTitle="Filter" prompt="Select filter from dropdown box" sqref="C5:C7" xr:uid="{00000000-0002-0000-0100-000000000000}"/>
  </dataValidation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15"/>
  <sheetViews>
    <sheetView workbookViewId="0">
      <selection activeCell="H25" sqref="H25"/>
    </sheetView>
  </sheetViews>
  <sheetFormatPr defaultRowHeight="18.75" x14ac:dyDescent="0.4"/>
  <cols>
    <col min="2" max="2" width="11.875" bestFit="1" customWidth="1"/>
    <col min="5" max="5" width="10" bestFit="1" customWidth="1"/>
    <col min="6" max="6" width="15.125" bestFit="1" customWidth="1"/>
    <col min="7" max="7" width="14.5" bestFit="1" customWidth="1"/>
  </cols>
  <sheetData>
    <row r="1" spans="1:7" x14ac:dyDescent="0.4">
      <c r="A1" t="s">
        <v>16</v>
      </c>
      <c r="B1" t="s">
        <v>17</v>
      </c>
      <c r="C1" s="2" t="s">
        <v>4</v>
      </c>
      <c r="D1" s="2" t="s">
        <v>5</v>
      </c>
      <c r="E1" s="2" t="s">
        <v>6</v>
      </c>
      <c r="F1" s="2" t="s">
        <v>8</v>
      </c>
      <c r="G1" s="2" t="s">
        <v>7</v>
      </c>
    </row>
    <row r="2" spans="1:7" x14ac:dyDescent="0.4">
      <c r="A2">
        <v>0.5</v>
      </c>
      <c r="B2">
        <f>1-A2</f>
        <v>0.5</v>
      </c>
      <c r="C2" s="2" t="s">
        <v>0</v>
      </c>
      <c r="D2" s="2" t="s">
        <v>1</v>
      </c>
      <c r="E2" s="2">
        <v>1</v>
      </c>
      <c r="F2" s="5">
        <v>3</v>
      </c>
      <c r="G2" s="2">
        <f>RADIANS(F2)</f>
        <v>5.235987755982989E-2</v>
      </c>
    </row>
    <row r="3" spans="1:7" x14ac:dyDescent="0.4">
      <c r="C3" s="2" t="s">
        <v>2</v>
      </c>
      <c r="D3" s="2" t="s">
        <v>33</v>
      </c>
      <c r="E3" s="5">
        <v>1.51</v>
      </c>
      <c r="F3" s="2">
        <f>DEGREES(G3)</f>
        <v>1.9862451012532687</v>
      </c>
      <c r="G3" s="2">
        <f>ASIN(((E2*SIN(G2))/E3))</f>
        <v>3.4666516768477686E-2</v>
      </c>
    </row>
    <row r="4" spans="1:7" x14ac:dyDescent="0.4">
      <c r="C4" s="2" t="s">
        <v>3</v>
      </c>
      <c r="D4" s="2" t="s">
        <v>1</v>
      </c>
      <c r="E4" s="2">
        <v>1</v>
      </c>
      <c r="F4" s="2">
        <f>DEGREES(G4)</f>
        <v>3</v>
      </c>
      <c r="G4" s="2">
        <f>ASIN(((E3*SIN(G3))/E4))</f>
        <v>5.2359877559829883E-2</v>
      </c>
    </row>
    <row r="6" spans="1:7" x14ac:dyDescent="0.4">
      <c r="C6" s="2"/>
      <c r="D6" s="2" t="s">
        <v>18</v>
      </c>
      <c r="E6" s="2" t="s">
        <v>19</v>
      </c>
    </row>
    <row r="7" spans="1:7" x14ac:dyDescent="0.4">
      <c r="C7" s="2" t="s">
        <v>9</v>
      </c>
      <c r="D7" s="2">
        <f>((E2*COS(G2)-E3*COS(G3))/(E2*COS(G2)+E3*COS(G3)))</f>
        <v>-0.20355651960185073</v>
      </c>
      <c r="E7" s="2">
        <f>((E3*COS(G3)-E4*COS(G4))/(E3*COS(G3)+E4*COS(G4)))</f>
        <v>0.20355651960185073</v>
      </c>
    </row>
    <row r="8" spans="1:7" x14ac:dyDescent="0.4">
      <c r="C8" s="2" t="s">
        <v>10</v>
      </c>
      <c r="D8" s="2">
        <f>(2*E2*COS(G2))/(E2*COS(G2)+E3*COS(G3))</f>
        <v>0.79644348039814927</v>
      </c>
      <c r="E8" s="2">
        <f>(2*E3*COS(G3))/(E3*COS(G3)+E4*COS(G4))</f>
        <v>1.2035565196018507</v>
      </c>
    </row>
    <row r="9" spans="1:7" x14ac:dyDescent="0.4">
      <c r="C9" s="2" t="s">
        <v>11</v>
      </c>
      <c r="D9" s="2">
        <f>((E3*COS(G2)-E2*COS(G3))/(E2*COS(G3)+E3*COS(G2)))</f>
        <v>0.20281792458194597</v>
      </c>
      <c r="E9" s="2">
        <f>((E4*COS(G3)-E3*COS(G4))/(E3*COS(G4)+E4*COS(G3)))</f>
        <v>-0.20281792458194597</v>
      </c>
    </row>
    <row r="10" spans="1:7" x14ac:dyDescent="0.4">
      <c r="C10" s="2" t="s">
        <v>12</v>
      </c>
      <c r="D10" s="2">
        <f>(2*E2*COS(G2))/(E2*COS(G3)+E3*COS(G2))</f>
        <v>0.79656816197479874</v>
      </c>
      <c r="E10" s="2">
        <f>(2*E3*COS(G3))/(E3*COS(G4)+E4*COS(G3))</f>
        <v>1.2037449338812616</v>
      </c>
    </row>
    <row r="11" spans="1:7" x14ac:dyDescent="0.4">
      <c r="C11" s="2"/>
      <c r="D11" s="2"/>
      <c r="E11" s="2"/>
    </row>
    <row r="12" spans="1:7" x14ac:dyDescent="0.4">
      <c r="C12" s="2" t="s">
        <v>13</v>
      </c>
      <c r="D12" s="2">
        <f>((E3*COS(G3))/(E2*COS(G2)))*(ABS(D8)^2)</f>
        <v>0.95856474332758124</v>
      </c>
      <c r="E12" s="2">
        <f>((E4*COS(G4))/(E3*COS(G3)))*(ABS(E8)^2)</f>
        <v>0.95856474332758135</v>
      </c>
    </row>
    <row r="13" spans="1:7" x14ac:dyDescent="0.4">
      <c r="C13" s="2" t="s">
        <v>14</v>
      </c>
      <c r="D13" s="2">
        <f>((E3*COS(G3))/(E2*COS(G2)))*(ABS(D10)^2)</f>
        <v>0.95886488946827209</v>
      </c>
      <c r="E13" s="2">
        <f>((E4*COS(G4))/(E3*COS(G3)))*(ABS(E10)^2)</f>
        <v>0.95886488946827209</v>
      </c>
    </row>
    <row r="14" spans="1:7" x14ac:dyDescent="0.4">
      <c r="C14" s="2"/>
      <c r="D14" s="2"/>
      <c r="E14" s="2"/>
      <c r="F14" s="2" t="s">
        <v>20</v>
      </c>
    </row>
    <row r="15" spans="1:7" x14ac:dyDescent="0.4">
      <c r="C15" s="2" t="s">
        <v>15</v>
      </c>
      <c r="D15" s="2">
        <f>(A2*D12+B2*D13)</f>
        <v>0.95871481639792666</v>
      </c>
      <c r="E15" s="2">
        <f>(A2*E12+B2*E13)</f>
        <v>0.95871481639792666</v>
      </c>
      <c r="F15" s="6">
        <f>E15*E15</f>
        <v>0.91913409918091027</v>
      </c>
    </row>
  </sheetData>
  <sheetProtection sheet="1" objects="1" scenarios="1"/>
  <phoneticPr fontId="12"/>
  <pageMargins left="0.7" right="0.7" top="0.75" bottom="0.75" header="0.3" footer="0.3"/>
  <pageSetup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K20"/>
  <sheetViews>
    <sheetView workbookViewId="0">
      <selection activeCell="G16" sqref="G16"/>
    </sheetView>
  </sheetViews>
  <sheetFormatPr defaultRowHeight="18.75" x14ac:dyDescent="0.4"/>
  <cols>
    <col min="2" max="2" width="11.875" customWidth="1"/>
    <col min="5" max="5" width="10" customWidth="1"/>
    <col min="6" max="6" width="15.125" customWidth="1"/>
    <col min="7" max="7" width="22.5" bestFit="1" customWidth="1"/>
    <col min="9" max="9" width="25.125" bestFit="1" customWidth="1"/>
    <col min="10" max="10" width="17.875" bestFit="1" customWidth="1"/>
    <col min="11" max="11" width="12" bestFit="1" customWidth="1"/>
  </cols>
  <sheetData>
    <row r="1" spans="1:11" x14ac:dyDescent="0.4">
      <c r="A1" t="s">
        <v>16</v>
      </c>
      <c r="B1" t="s">
        <v>17</v>
      </c>
      <c r="C1" s="2" t="s">
        <v>4</v>
      </c>
      <c r="D1" s="2" t="s">
        <v>5</v>
      </c>
      <c r="E1" s="2" t="s">
        <v>6</v>
      </c>
      <c r="F1" s="2" t="s">
        <v>8</v>
      </c>
      <c r="G1" s="2" t="s">
        <v>7</v>
      </c>
    </row>
    <row r="2" spans="1:11" x14ac:dyDescent="0.4">
      <c r="A2">
        <v>0.5</v>
      </c>
      <c r="B2">
        <f>1-A2</f>
        <v>0.5</v>
      </c>
      <c r="C2" s="2" t="s">
        <v>0</v>
      </c>
      <c r="D2" s="2" t="s">
        <v>1</v>
      </c>
      <c r="E2" s="2">
        <v>1</v>
      </c>
      <c r="F2" s="5">
        <v>45</v>
      </c>
      <c r="G2" s="2">
        <f>RADIANS(F2)</f>
        <v>0.78539816339744828</v>
      </c>
    </row>
    <row r="3" spans="1:11" x14ac:dyDescent="0.4">
      <c r="C3" s="2" t="s">
        <v>2</v>
      </c>
      <c r="D3" s="2" t="str">
        <f>I8</f>
        <v>UVFS</v>
      </c>
      <c r="E3" s="5" t="b">
        <f>IF('Internal Transmittance'!S10&gt;0,'PPBS Reflectance'!J8,IF('Internal Transmittance'!S11&gt;0,'PPBS Reflectance'!J9,IF('Internal Transmittance'!S12&gt;0,'PPBS Reflectance'!J10,IF('Internal Transmittance'!S13&gt;0,'PPBS Reflectance'!J11))))</f>
        <v>0</v>
      </c>
      <c r="F3" s="2" t="e">
        <f>DEGREES(G3)</f>
        <v>#DIV/0!</v>
      </c>
      <c r="G3" s="2" t="e">
        <f>ASIN(((E2*SIN(G2))/E3))</f>
        <v>#DIV/0!</v>
      </c>
    </row>
    <row r="4" spans="1:11" x14ac:dyDescent="0.4">
      <c r="C4" s="2" t="s">
        <v>3</v>
      </c>
      <c r="D4" s="2" t="s">
        <v>1</v>
      </c>
      <c r="E4" s="2">
        <v>1</v>
      </c>
      <c r="F4" s="2" t="e">
        <f>DEGREES(G4)</f>
        <v>#DIV/0!</v>
      </c>
      <c r="G4" s="2" t="e">
        <f>ASIN(((E3*SIN(G3))/E4))</f>
        <v>#DIV/0!</v>
      </c>
    </row>
    <row r="5" spans="1:11" x14ac:dyDescent="0.4">
      <c r="I5" s="30" t="s">
        <v>70</v>
      </c>
      <c r="J5" s="31">
        <f>'User Inputs'!C3*10^-3</f>
        <v>0.67500000000000004</v>
      </c>
      <c r="K5" s="32" t="s">
        <v>63</v>
      </c>
    </row>
    <row r="6" spans="1:11" x14ac:dyDescent="0.4">
      <c r="C6" s="2"/>
      <c r="D6" s="2" t="s">
        <v>18</v>
      </c>
      <c r="E6" s="2" t="s">
        <v>19</v>
      </c>
    </row>
    <row r="7" spans="1:11" x14ac:dyDescent="0.4">
      <c r="C7" s="2" t="s">
        <v>9</v>
      </c>
      <c r="D7" s="24" t="e">
        <f>((E2*COS(G2)-E3*COS(G3))/(E2*COS(G2)+E3*COS(G3)))</f>
        <v>#DIV/0!</v>
      </c>
      <c r="E7" s="24" t="e">
        <f>((E2*COS(G2)-E3*COS(G3))/(E2*COS(G2)+E3*COS(G3)))</f>
        <v>#DIV/0!</v>
      </c>
      <c r="I7" s="2" t="s">
        <v>5</v>
      </c>
      <c r="J7" s="2" t="s">
        <v>69</v>
      </c>
    </row>
    <row r="8" spans="1:11" x14ac:dyDescent="0.4">
      <c r="C8" s="2" t="s">
        <v>10</v>
      </c>
      <c r="D8" s="24" t="e">
        <f>(2*E2*COS(G2))/(E2*COS(G2)+E3*COS(G3))</f>
        <v>#DIV/0!</v>
      </c>
      <c r="E8" s="24" t="e">
        <f>(2*E2*COS(G2))/(E2*COS(G2)+E3*COS(G3))</f>
        <v>#DIV/0!</v>
      </c>
      <c r="I8" s="34" t="s">
        <v>65</v>
      </c>
      <c r="J8" s="33">
        <f>SQRT(((0.6962*J5^2)/(J5^2-0.0047))+((0.4079*J5^2)/(J5^2-0.0135))+((0.8975*J5^2)/(J5^2-97.934))+1)</f>
        <v>1.4558902606073036</v>
      </c>
    </row>
    <row r="9" spans="1:11" x14ac:dyDescent="0.4">
      <c r="C9" s="2" t="s">
        <v>11</v>
      </c>
      <c r="D9" s="24" t="e">
        <f>((E3*COS(G2)-E2*COS(G3))/(E2*COS(G3)+E3*COS(G2)))</f>
        <v>#DIV/0!</v>
      </c>
      <c r="E9" s="24" t="e">
        <f>((E3*COS(G2)-E2*COS(G3))/(E2*COS(G3)+E3*COS(G2)))</f>
        <v>#DIV/0!</v>
      </c>
      <c r="I9" t="s">
        <v>138</v>
      </c>
      <c r="J9" s="20">
        <f>SQRT(((0.5676*J5^2)/(J5^2-0.0025))+((0.4711*J5^2)/(J5^2-0.0101))+((3.8485*J5^2)/(J5^2-1200.5559))+1)</f>
        <v>1.4321488271950256</v>
      </c>
    </row>
    <row r="10" spans="1:11" x14ac:dyDescent="0.4">
      <c r="C10" s="2" t="s">
        <v>12</v>
      </c>
      <c r="D10" s="24" t="e">
        <f>(2*E2*COS(G2))/(E2*COS(G3)+E3*COS(G2))</f>
        <v>#DIV/0!</v>
      </c>
      <c r="E10" s="24" t="e">
        <f>(2*E2*COS(G2))/(E2*COS(G3)+E3*COS(G2))</f>
        <v>#DIV/0!</v>
      </c>
      <c r="I10" t="s">
        <v>140</v>
      </c>
      <c r="J10" s="20">
        <f>SQRT(0.33973+((0.8107*J5^2)/(J5^2-(0.10065)^2))+((0.19652*J5^2)/(J5^2-(29.87)^2))+((4.52469*J5^2)/(J5^2-(53.82)^2)+1))</f>
        <v>1.4724309331622925</v>
      </c>
    </row>
    <row r="11" spans="1:11" x14ac:dyDescent="0.4">
      <c r="C11" s="2"/>
      <c r="D11" s="24"/>
      <c r="E11" s="24"/>
      <c r="I11" t="s">
        <v>137</v>
      </c>
      <c r="J11" s="20">
        <f>SQRT(((4.298*J5^2)/(J5^2-0.0369))+((0.6278*J5^2)/(J5^2-0.1435))+((2.8956*J5^2)/(J5^2-2208.4919))+1)</f>
        <v>2.5676048026022698</v>
      </c>
    </row>
    <row r="12" spans="1:11" x14ac:dyDescent="0.4">
      <c r="C12" s="2" t="s">
        <v>13</v>
      </c>
      <c r="D12" s="24" t="e">
        <f>((E3*COS(G3))/(E2*COS(G2)))*(ABS(D8)^2)</f>
        <v>#DIV/0!</v>
      </c>
      <c r="E12" s="24" t="e">
        <f>((E3*COS(G3))/(E2*COS(G2)))*(ABS(E8)^2)</f>
        <v>#DIV/0!</v>
      </c>
      <c r="F12" s="25" t="e">
        <f>D7^2</f>
        <v>#DIV/0!</v>
      </c>
      <c r="G12" s="25" t="e">
        <f>1-F12</f>
        <v>#DIV/0!</v>
      </c>
      <c r="H12" s="26"/>
    </row>
    <row r="13" spans="1:11" ht="19.5" thickBot="1" x14ac:dyDescent="0.45">
      <c r="C13" s="2" t="s">
        <v>14</v>
      </c>
      <c r="D13" s="24" t="e">
        <f>((E3*COS(G3))/(E2*COS(G2)))*(ABS(D10)^2)</f>
        <v>#DIV/0!</v>
      </c>
      <c r="E13" s="24" t="e">
        <f>((E3*COS(G3))/(E2*COS(G2)))*(ABS(E10)^2)</f>
        <v>#DIV/0!</v>
      </c>
      <c r="F13" s="25" t="e">
        <f>D9^2</f>
        <v>#DIV/0!</v>
      </c>
      <c r="G13" s="25" t="e">
        <f>1-F13</f>
        <v>#DIV/0!</v>
      </c>
    </row>
    <row r="14" spans="1:11" ht="19.5" thickBot="1" x14ac:dyDescent="0.45">
      <c r="C14" s="2"/>
      <c r="D14" s="24"/>
      <c r="E14" s="24"/>
      <c r="I14" s="152" t="s">
        <v>89</v>
      </c>
      <c r="J14" s="153"/>
    </row>
    <row r="15" spans="1:11" ht="19.5" thickBot="1" x14ac:dyDescent="0.45">
      <c r="C15" s="2"/>
      <c r="D15" s="24"/>
      <c r="E15" s="24"/>
      <c r="F15" s="2"/>
      <c r="G15" t="s">
        <v>64</v>
      </c>
      <c r="I15" s="56" t="s">
        <v>87</v>
      </c>
      <c r="J15" s="57" t="e">
        <f>G12</f>
        <v>#DIV/0!</v>
      </c>
    </row>
    <row r="16" spans="1:11" ht="19.5" thickBot="1" x14ac:dyDescent="0.45">
      <c r="C16" s="2"/>
      <c r="D16" s="24"/>
      <c r="E16" s="24"/>
      <c r="F16" s="27"/>
      <c r="G16" s="28" t="e">
        <f>F12*F13</f>
        <v>#DIV/0!</v>
      </c>
      <c r="I16" s="58" t="s">
        <v>88</v>
      </c>
      <c r="J16" s="59" t="e">
        <f>G13*F12</f>
        <v>#DIV/0!</v>
      </c>
    </row>
    <row r="18" spans="7:10" x14ac:dyDescent="0.4">
      <c r="J18" s="60"/>
    </row>
    <row r="19" spans="7:10" x14ac:dyDescent="0.4">
      <c r="G19" s="55"/>
    </row>
    <row r="20" spans="7:10" x14ac:dyDescent="0.4">
      <c r="G20" s="55"/>
    </row>
  </sheetData>
  <sheetProtection sheet="1" objects="1" scenarios="1"/>
  <mergeCells count="1">
    <mergeCell ref="I14:J14"/>
  </mergeCells>
  <phoneticPr fontId="12"/>
  <pageMargins left="0.7" right="0.7" top="0.75" bottom="0.75" header="0.3" footer="0.3"/>
  <pageSetup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T1003"/>
  <sheetViews>
    <sheetView workbookViewId="0">
      <selection activeCell="H36" sqref="H36"/>
    </sheetView>
  </sheetViews>
  <sheetFormatPr defaultRowHeight="18.75" x14ac:dyDescent="0.4"/>
  <cols>
    <col min="1" max="1" width="11.875" bestFit="1" customWidth="1"/>
    <col min="2" max="2" width="12" bestFit="1" customWidth="1"/>
    <col min="3" max="3" width="11.5" bestFit="1" customWidth="1"/>
    <col min="4" max="4" width="11.5" customWidth="1"/>
    <col min="5" max="5" width="15.375" bestFit="1" customWidth="1"/>
    <col min="6" max="6" width="18.875" bestFit="1" customWidth="1"/>
    <col min="7" max="7" width="12" bestFit="1" customWidth="1"/>
    <col min="8" max="8" width="12.875" bestFit="1" customWidth="1"/>
    <col min="9" max="9" width="9.5" bestFit="1" customWidth="1"/>
    <col min="10" max="10" width="13.5" bestFit="1" customWidth="1"/>
    <col min="11" max="14" width="11" customWidth="1"/>
    <col min="15" max="15" width="20" bestFit="1" customWidth="1"/>
    <col min="16" max="16" width="13.125" bestFit="1" customWidth="1"/>
    <col min="17" max="17" width="15.875" bestFit="1" customWidth="1"/>
    <col min="18" max="18" width="12.375" bestFit="1" customWidth="1"/>
    <col min="19" max="19" width="14.875" customWidth="1"/>
    <col min="20" max="20" width="17.125" bestFit="1" customWidth="1"/>
    <col min="21" max="22" width="15.875" bestFit="1" customWidth="1"/>
    <col min="23" max="23" width="12.375" bestFit="1" customWidth="1"/>
  </cols>
  <sheetData>
    <row r="1" spans="1:20" x14ac:dyDescent="0.4">
      <c r="B1" s="7" t="s">
        <v>31</v>
      </c>
      <c r="C1" s="7" t="s">
        <v>32</v>
      </c>
      <c r="D1" s="123" t="s">
        <v>187</v>
      </c>
      <c r="Q1">
        <f>O3^(Q3/P3)</f>
        <v>1.0842960435011851E-4</v>
      </c>
    </row>
    <row r="2" spans="1:20" x14ac:dyDescent="0.4">
      <c r="A2" t="s">
        <v>21</v>
      </c>
      <c r="B2" t="s">
        <v>22</v>
      </c>
      <c r="C2" t="s">
        <v>22</v>
      </c>
      <c r="D2" t="s">
        <v>188</v>
      </c>
      <c r="I2" t="s">
        <v>43</v>
      </c>
      <c r="J2" t="s">
        <v>40</v>
      </c>
      <c r="K2" t="s">
        <v>133</v>
      </c>
      <c r="L2" t="s">
        <v>53</v>
      </c>
      <c r="M2" t="s">
        <v>141</v>
      </c>
      <c r="N2" t="s">
        <v>174</v>
      </c>
      <c r="O2" t="s">
        <v>36</v>
      </c>
      <c r="P2" t="s">
        <v>41</v>
      </c>
      <c r="Q2" t="s">
        <v>39</v>
      </c>
      <c r="R2" t="s">
        <v>42</v>
      </c>
    </row>
    <row r="3" spans="1:20" x14ac:dyDescent="0.4">
      <c r="A3">
        <v>200</v>
      </c>
      <c r="B3">
        <v>1.0000000000000001E-5</v>
      </c>
      <c r="C3" s="1">
        <v>1.0000000000000001E-5</v>
      </c>
      <c r="D3" s="1">
        <v>1.0000000000000001E-5</v>
      </c>
      <c r="F3" t="s">
        <v>23</v>
      </c>
      <c r="G3">
        <f>'User Inputs'!C14</f>
        <v>1</v>
      </c>
      <c r="I3" t="s">
        <v>37</v>
      </c>
      <c r="J3" s="20" t="str">
        <f>IFERROR(CHOOSE(MATCH('User Inputs'!C5,{"None","ND-0.5","ND-1","ND-2","ND-3","ND-4","ND-5"},"0"),"0","3","2","2","2","2","2"),"0")</f>
        <v>2</v>
      </c>
      <c r="K3" s="20">
        <f>IF(ISERROR(SEARCH("PPBS",'User Inputs'!C5))=FALSE,1,0)</f>
        <v>0</v>
      </c>
      <c r="L3" s="20">
        <f>IF(IFERROR(SEARCH("UV",'User Inputs'!C5),-1)&gt;1,CHOOSE(MATCH('User Inputs'!C5,{"None","ND-0.5-UV","ND-1-UV","ND-2-UV","ND-3-UV","ND-4-UV"},0),"0","2","3", "4", "5","6"),0)</f>
        <v>0</v>
      </c>
      <c r="M3" s="20">
        <f>IF(IFERROR(SEARCH("IR",'User Inputs'!C5),-1)&gt;1,CHOOSE(MATCH('User Inputs'!C5,{"None","ND-0.3-IR","ND-0.6-IR","ND-1-IR","ND-2-IR","ND-3-IR"},0),"0","2","3", "4", "5","6"),0)</f>
        <v>0</v>
      </c>
      <c r="N3" s="20">
        <f>IF(ISERROR(SEARCH("CBS",'User Inputs'!C5))=FALSE,1,0)</f>
        <v>0</v>
      </c>
      <c r="O3">
        <f>IF(AND(J3="0",N3=0),1,VLOOKUP(G4,A3:D1003,IF(N3=1,2,J3),TRUE))</f>
        <v>6.5799999999999997E-2</v>
      </c>
      <c r="P3">
        <v>1</v>
      </c>
      <c r="Q3" s="46">
        <f>CHOOSE(MATCH('User Inputs'!C5,{"None","ND-0.5","ND-1","ND-2","ND-3","ND-4","ND-5","CBS"},0),$Q$9,$Q$15,$Q$16,$Q$17,$Q$18,$Q$19,$Q$20,$Q$14)</f>
        <v>3.355</v>
      </c>
      <c r="R3">
        <f>IF(N3&lt;&gt;0,CBS!H3*(O3^(Q3/P3)),IF(M3&lt;&gt;0,'IR Filters'!J2,IF(L3&lt;&gt;0,'UV Filters'!J2,IF(K3&lt;&gt;0,'PPBS Reflectance'!$G$16,O3^(Q3/P3)))))</f>
        <v>1.0842960435011851E-4</v>
      </c>
    </row>
    <row r="4" spans="1:20" x14ac:dyDescent="0.4">
      <c r="A4">
        <v>201</v>
      </c>
      <c r="B4">
        <v>1.0000000000000001E-5</v>
      </c>
      <c r="C4" s="1">
        <v>1.0000000000000001E-5</v>
      </c>
      <c r="D4" s="1">
        <v>1.0000000000000001E-5</v>
      </c>
      <c r="E4" s="1"/>
      <c r="F4" t="s">
        <v>24</v>
      </c>
      <c r="G4">
        <f>'User Inputs'!C3</f>
        <v>675</v>
      </c>
      <c r="I4" t="s">
        <v>38</v>
      </c>
      <c r="J4" s="21" t="str">
        <f>IFERROR(CHOOSE(MATCH('User Inputs'!C6,{"None","ND-0.5","ND-1","ND-2","ND-3","ND-4","ND-5","CBS"},"0"),"0","3","2", "2", "2","2","2","2"),"0")</f>
        <v>0</v>
      </c>
      <c r="K4" s="20">
        <f>IF(ISERROR(SEARCH("PPBS",'User Inputs'!C6))=FALSE,1,0)</f>
        <v>0</v>
      </c>
      <c r="L4" s="20">
        <f>IF(IFERROR(SEARCH("UV",'User Inputs'!C6),-1)&gt;1,CHOOSE(MATCH('User Inputs'!C6,{"None","ND-0.5-UV","ND-1-UV","ND-2-UV","ND-3-UV","ND-4-UV"},0),"0","2","3", "4", "5","6"),0)</f>
        <v>0</v>
      </c>
      <c r="M4" s="20">
        <f>IF(IFERROR(SEARCH("IR",'User Inputs'!C6),-1)&gt;1,CHOOSE(MATCH('User Inputs'!C6,{"None","ND-0.3-IR","ND-0.6-IR","ND-1-IR","ND-2-IR","ND-3-IR"},0),"0","2","3", "4", "5","6"),0)</f>
        <v>0</v>
      </c>
      <c r="N4" s="20">
        <f>IF(ISERROR(SEARCH("CBS",'User Inputs'!C6))=FALSE,1,0)</f>
        <v>0</v>
      </c>
      <c r="O4">
        <f>IF(AND(J4="0",N4=0),1,VLOOKUP(G4,A3:D1003,IF(N4=1,2,J4),TRUE))</f>
        <v>1</v>
      </c>
      <c r="P4">
        <v>1</v>
      </c>
      <c r="Q4" s="46">
        <f>CHOOSE(MATCH('User Inputs'!C6,{"None","ND-0.5","ND-1","ND-2","ND-3","ND-4","ND-5","CBS"},0),$Q$9,$Q$15,$Q$16,$Q$17,$Q$18,$Q$19,$Q$20,$Q$14)</f>
        <v>0</v>
      </c>
      <c r="R4">
        <f>IF(N4&lt;&gt;0,CBS!H4*(O4^(Q4/P4)),IF(M4&lt;&gt;0,'IR Filters'!J3,IF(L4&lt;&gt;0,'UV Filters'!J3,IF(K4&lt;&gt;0,'PPBS Reflectance'!$G$16,O4^(Q4/P4)))))</f>
        <v>1</v>
      </c>
    </row>
    <row r="5" spans="1:20" x14ac:dyDescent="0.4">
      <c r="A5">
        <v>202</v>
      </c>
      <c r="B5">
        <v>1.0000000000000001E-5</v>
      </c>
      <c r="C5" s="1">
        <v>1.0000000000000001E-5</v>
      </c>
      <c r="D5" s="1">
        <v>1.0000000000000001E-5</v>
      </c>
      <c r="E5" s="1"/>
      <c r="F5" t="s">
        <v>26</v>
      </c>
      <c r="G5">
        <f>(('Surface Transmittance'!F15)^(3-(COUNTIF(J3:J5,0))))*(R3)*(R4)*(R5)</f>
        <v>9.9661346718888687E-5</v>
      </c>
      <c r="I5" t="s">
        <v>45</v>
      </c>
      <c r="J5" s="21" t="str">
        <f>IFERROR(CHOOSE(MATCH('User Inputs'!C7,{"None","ND-0.5","ND-1","ND-2","ND-3","ND-4","ND-5","CBS"},"0"),"0","3","2", "2", "2","2","2","2"),"0")</f>
        <v>0</v>
      </c>
      <c r="K5" s="20">
        <f>IF(ISERROR(SEARCH("PPBS",'User Inputs'!C7))=FALSE,1,0)</f>
        <v>0</v>
      </c>
      <c r="L5" s="20">
        <f>IF(IFERROR(SEARCH("UV",'User Inputs'!C7),-1)&gt;1,CHOOSE(MATCH('User Inputs'!C7,{"None","ND-0.5-UV","ND-1-UV","ND-2-UV","ND-3-UV","ND-4-UV"},0),"0","2","3", "4", "5","6"),0)</f>
        <v>0</v>
      </c>
      <c r="M5" s="20">
        <f>IF(IFERROR(SEARCH("IR",'User Inputs'!C7),-1)&gt;1,CHOOSE(MATCH('User Inputs'!C7,{"None","ND-0.3-IR","ND-0.6-IR","ND-1-IR","ND-2-IR","ND-3-IR"},0),"0","2","3", "4", "5","6"),0)</f>
        <v>0</v>
      </c>
      <c r="N5" s="20">
        <f>IF(ISERROR(SEARCH("CBS",'User Inputs'!C7))=FALSE,1,0)</f>
        <v>0</v>
      </c>
      <c r="O5">
        <f>IF(AND(J5="0",N5=0),1,VLOOKUP(G4,A3:D1003,IF(N5=1,2,J5),TRUE))</f>
        <v>1</v>
      </c>
      <c r="P5">
        <v>1</v>
      </c>
      <c r="Q5" s="46">
        <f>CHOOSE(MATCH('User Inputs'!C7,{"None","ND-0.5","ND-1","ND-2","ND-3","ND-4","ND-5","CBS"},0),$Q$9,$Q$15,$Q$16,$Q$17,$Q$18,$Q$19,$Q$20,$Q$14)</f>
        <v>0</v>
      </c>
      <c r="R5">
        <f>IF(N5&lt;&gt;0,CBS!H5*(O5^(Q5/P5)),IF(M5&lt;&gt;0,'IR Filters'!J4,IF(L5&lt;&gt;0,'UV Filters'!J4,IF(K5&lt;&gt;0,'PPBS Reflectance'!$G$16,O5^(Q5/P5)))))</f>
        <v>1</v>
      </c>
    </row>
    <row r="6" spans="1:20" x14ac:dyDescent="0.4">
      <c r="A6">
        <v>203</v>
      </c>
      <c r="B6">
        <v>1.0000000000000001E-5</v>
      </c>
      <c r="C6" s="1">
        <v>1.0000000000000001E-5</v>
      </c>
      <c r="D6" s="1">
        <v>1.0000000000000001E-5</v>
      </c>
      <c r="F6" t="s">
        <v>25</v>
      </c>
      <c r="G6">
        <f>G5*G3</f>
        <v>9.9661346718888687E-5</v>
      </c>
    </row>
    <row r="7" spans="1:20" x14ac:dyDescent="0.4">
      <c r="A7">
        <v>204</v>
      </c>
      <c r="B7">
        <v>1.0000000000000001E-5</v>
      </c>
      <c r="C7" s="1">
        <v>1.0000000000000001E-5</v>
      </c>
      <c r="D7" s="1">
        <v>1.0000000000000001E-5</v>
      </c>
    </row>
    <row r="8" spans="1:20" x14ac:dyDescent="0.4">
      <c r="A8">
        <v>205</v>
      </c>
      <c r="B8">
        <v>1.0000000000000001E-5</v>
      </c>
      <c r="C8" s="1">
        <v>1.0000000000000001E-5</v>
      </c>
      <c r="D8" s="1">
        <v>1.0000000000000001E-5</v>
      </c>
      <c r="G8" t="s">
        <v>77</v>
      </c>
      <c r="H8" t="s">
        <v>81</v>
      </c>
      <c r="I8" t="s">
        <v>104</v>
      </c>
      <c r="J8" t="s">
        <v>108</v>
      </c>
      <c r="K8" s="29" t="s">
        <v>127</v>
      </c>
      <c r="M8" t="s">
        <v>177</v>
      </c>
      <c r="N8" t="s">
        <v>178</v>
      </c>
      <c r="O8" t="s">
        <v>179</v>
      </c>
      <c r="Q8" t="s">
        <v>186</v>
      </c>
    </row>
    <row r="9" spans="1:20" x14ac:dyDescent="0.4">
      <c r="A9">
        <v>206</v>
      </c>
      <c r="B9">
        <v>1.0000000000000001E-5</v>
      </c>
      <c r="C9" s="1">
        <v>1.0000000000000001E-5</v>
      </c>
      <c r="D9" s="1">
        <v>1.0000000000000001E-5</v>
      </c>
      <c r="F9" t="s">
        <v>35</v>
      </c>
      <c r="G9" t="s">
        <v>83</v>
      </c>
      <c r="H9" t="s">
        <v>83</v>
      </c>
      <c r="I9" t="s">
        <v>83</v>
      </c>
      <c r="J9" t="s">
        <v>83</v>
      </c>
      <c r="K9">
        <v>0</v>
      </c>
      <c r="Q9">
        <v>0</v>
      </c>
      <c r="R9" t="s">
        <v>35</v>
      </c>
      <c r="S9">
        <f>IF('User Inputs'!$C$5='Internal Transmittance'!R9,1,0)+IF('User Inputs'!$C$6='Internal Transmittance'!R9,1,0)+IF('User Inputs'!$C$7='Internal Transmittance'!R9,1,0)</f>
        <v>2</v>
      </c>
      <c r="T9" s="29"/>
    </row>
    <row r="10" spans="1:20" x14ac:dyDescent="0.4">
      <c r="A10">
        <v>207</v>
      </c>
      <c r="B10">
        <v>1.0000000000000001E-5</v>
      </c>
      <c r="C10" s="1">
        <v>1.0000000000000001E-5</v>
      </c>
      <c r="D10" s="1">
        <v>1.0000000000000001E-5</v>
      </c>
      <c r="F10" t="s">
        <v>132</v>
      </c>
      <c r="G10" s="46"/>
      <c r="K10">
        <v>25</v>
      </c>
      <c r="R10" t="s">
        <v>139</v>
      </c>
      <c r="S10">
        <f>IF('User Inputs'!$C$5='Internal Transmittance'!R10,1,0)+IF('User Inputs'!$C$6='Internal Transmittance'!R10,1,0)+IF('User Inputs'!$C$7='Internal Transmittance'!R10,1,0)</f>
        <v>0</v>
      </c>
      <c r="T10">
        <f>COUNTIF(S10:S13,0)</f>
        <v>4</v>
      </c>
    </row>
    <row r="11" spans="1:20" x14ac:dyDescent="0.4">
      <c r="A11">
        <v>208</v>
      </c>
      <c r="B11">
        <v>1.0000000000000001E-5</v>
      </c>
      <c r="C11" s="1">
        <v>1.0000000000000001E-5</v>
      </c>
      <c r="D11" s="1">
        <v>1.0000000000000001E-5</v>
      </c>
      <c r="F11" t="s">
        <v>139</v>
      </c>
      <c r="G11">
        <f>IF('User Inputs'!C3&lt;=2200,500000*SQRT('User Inputs'!C3/1064),"N/A")</f>
        <v>398245.68304019363</v>
      </c>
      <c r="H11">
        <f>G11*(PI()*('User Inputs'!$C$9/2)^2)*10^-8</f>
        <v>6255.6285608146081</v>
      </c>
      <c r="I11">
        <f>('User Inputs'!$C$3/'Internal Transmittance'!N11)*SQRT('User Inputs'!$C$13/'Internal Transmittance'!O11)*'Internal Transmittance'!M11</f>
        <v>51798.420312614195</v>
      </c>
      <c r="J11">
        <f>I11*(PI()*('User Inputs'!$C$9/2)^2)*10^-8</f>
        <v>813.64768360832556</v>
      </c>
      <c r="K11">
        <v>25</v>
      </c>
      <c r="M11">
        <f>IF(AND('User Inputs'!C3&gt;(1064-200),'User Inputs'!C3&lt;(1064+200)),100000,IF(AND('User Inputs'!C3&gt;(532-88.5),'User Inputs'!C3&lt;(1064)),30000,IF(AND('User Inputs'!C3&gt;(355-200),'User Inputs'!C3&lt;(532)),30000)))</f>
        <v>30000</v>
      </c>
      <c r="N11">
        <f>IF(AND('User Inputs'!C3&gt;(1064-200),'User Inputs'!C3&lt;(1064+200)),1064,IF(AND('User Inputs'!C3&gt;(532-88.5),'User Inputs'!C3&lt;(1064)),532,IF(AND('User Inputs'!C3&gt;(355-200),'User Inputs'!C3&lt;(532)),355)))</f>
        <v>532</v>
      </c>
      <c r="O11">
        <f>IF(N11=355,6.2,IF(N11=532,5.4,IF(N11=1064,16)))</f>
        <v>5.4</v>
      </c>
      <c r="R11" t="s">
        <v>153</v>
      </c>
      <c r="S11">
        <f>IF('User Inputs'!$C$5='Internal Transmittance'!R11,1,0)+IF('User Inputs'!$C$6='Internal Transmittance'!R11,1,0)+IF('User Inputs'!$C$7='Internal Transmittance'!R11,1,0)</f>
        <v>0</v>
      </c>
    </row>
    <row r="12" spans="1:20" x14ac:dyDescent="0.4">
      <c r="A12">
        <v>209</v>
      </c>
      <c r="B12">
        <v>1.0000000000000001E-5</v>
      </c>
      <c r="C12" s="1">
        <v>1.0000000000000001E-5</v>
      </c>
      <c r="D12" s="1">
        <v>1.0000000000000001E-5</v>
      </c>
      <c r="F12" t="s">
        <v>154</v>
      </c>
      <c r="G12" t="e">
        <f>10*'User Inputs'!$C$3/'Internal Transmittance'!N12*'Internal Transmittance'!M12</f>
        <v>#DIV/0!</v>
      </c>
      <c r="H12" t="e">
        <f>G12*(PI()*('User Inputs'!$C$9/2)^2)*10^-8</f>
        <v>#DIV/0!</v>
      </c>
      <c r="I12" t="e">
        <f>('User Inputs'!$C$3/'Internal Transmittance'!N12)*SQRT('User Inputs'!$C$13/'Internal Transmittance'!O12)*'Internal Transmittance'!M12</f>
        <v>#DIV/0!</v>
      </c>
      <c r="J12" t="e">
        <f>I12*(PI()*('User Inputs'!$C$9/2)^2)*10^-8</f>
        <v>#DIV/0!</v>
      </c>
      <c r="K12">
        <v>25</v>
      </c>
      <c r="M12" t="b">
        <f>IF(AND('User Inputs'!$C$3&gt;(2940-1200),'User Inputs'!$C$3&lt;(2940+3560)),100000,IF(AND('User Inputs'!$C$3&gt;(10600-4100),'User Inputs'!$C$3&lt;(10600+3400)),10000))</f>
        <v>0</v>
      </c>
      <c r="N12" t="b">
        <f>IF(AND('User Inputs'!$C$3&gt;(2940-1200),'User Inputs'!$C$3&lt;(2940+3560)),2940,IF(AND('User Inputs'!$C$3&gt;(10600-4100),'User Inputs'!$C$3&lt;(10600+3400)),10600))</f>
        <v>0</v>
      </c>
      <c r="O12" t="b">
        <f>IF(N12=2940,300000,IF(N12=10600,74))</f>
        <v>0</v>
      </c>
      <c r="R12" t="s">
        <v>154</v>
      </c>
      <c r="S12">
        <f>IF('User Inputs'!$C$5='Internal Transmittance'!R12,1,0)+IF('User Inputs'!$C$6='Internal Transmittance'!R12,1,0)+IF('User Inputs'!$C$7='Internal Transmittance'!R12,1,0)</f>
        <v>0</v>
      </c>
    </row>
    <row r="13" spans="1:20" x14ac:dyDescent="0.4">
      <c r="A13">
        <v>210</v>
      </c>
      <c r="B13">
        <v>1.0000000000000001E-5</v>
      </c>
      <c r="C13" s="1">
        <v>1.0000000000000001E-5</v>
      </c>
      <c r="D13" s="1">
        <v>1.0000000000000001E-5</v>
      </c>
      <c r="F13" t="s">
        <v>153</v>
      </c>
      <c r="G13" t="e">
        <f>10*'User Inputs'!$C$3/'Internal Transmittance'!N13*'Internal Transmittance'!M13</f>
        <v>#DIV/0!</v>
      </c>
      <c r="H13" t="e">
        <f>G13*(PI()*('User Inputs'!$C$9/2)^2)*10^-8</f>
        <v>#DIV/0!</v>
      </c>
      <c r="I13" t="e">
        <f>('User Inputs'!$C$3/'Internal Transmittance'!N13)*SQRT('User Inputs'!$C$13/'Internal Transmittance'!O13)*'Internal Transmittance'!M13</f>
        <v>#DIV/0!</v>
      </c>
      <c r="J13" t="e">
        <f>I13*(PI()*('User Inputs'!$C$9/2)^2)*10^-8</f>
        <v>#DIV/0!</v>
      </c>
      <c r="K13">
        <v>25</v>
      </c>
      <c r="M13" t="b">
        <f>IF(AND('User Inputs'!$C$3&gt;(2940-1200),'User Inputs'!$C$3&lt;(8000)),70000)</f>
        <v>0</v>
      </c>
      <c r="N13" t="b">
        <f>IF(AND('User Inputs'!$C$3&gt;(2940-1200),'User Inputs'!$C$3&lt;(8000)),2940)</f>
        <v>0</v>
      </c>
      <c r="O13" t="b">
        <f>IF(N13=2940,300000,IF(N13=10600,74))</f>
        <v>0</v>
      </c>
      <c r="R13" t="s">
        <v>155</v>
      </c>
      <c r="S13">
        <f>IF('User Inputs'!$C$5='Internal Transmittance'!R13,1,0)+IF('User Inputs'!$C$6='Internal Transmittance'!R13,1,0)+IF('User Inputs'!$C$7='Internal Transmittance'!R13,1,0)</f>
        <v>0</v>
      </c>
    </row>
    <row r="14" spans="1:20" x14ac:dyDescent="0.4">
      <c r="A14">
        <v>211</v>
      </c>
      <c r="B14">
        <v>1.0000000000000001E-5</v>
      </c>
      <c r="C14" s="1">
        <v>1.0000000000000001E-5</v>
      </c>
      <c r="D14" s="1">
        <v>1.0000000000000001E-5</v>
      </c>
      <c r="F14" t="s">
        <v>155</v>
      </c>
      <c r="G14" t="e">
        <f>10*'User Inputs'!$C$3/'Internal Transmittance'!N14*'Internal Transmittance'!M14</f>
        <v>#DIV/0!</v>
      </c>
      <c r="H14" t="e">
        <f>G14*(PI()*('User Inputs'!$C$9/2)^2)*10^-8</f>
        <v>#DIV/0!</v>
      </c>
      <c r="I14" t="e">
        <f>('User Inputs'!$C$3/'Internal Transmittance'!N14)*SQRT('User Inputs'!$C$13/'Internal Transmittance'!O14)*'Internal Transmittance'!M14</f>
        <v>#DIV/0!</v>
      </c>
      <c r="J14" t="e">
        <f>I14*(PI()*('User Inputs'!$C$9/2)^2)*10^-8</f>
        <v>#DIV/0!</v>
      </c>
      <c r="K14">
        <v>25</v>
      </c>
      <c r="M14" t="b">
        <f>IF(AND('User Inputs'!$C$3&gt;(2940-1200),'User Inputs'!$C$3&lt;(2940+3560)),400000,IF(AND('User Inputs'!$C$3&gt;(10600-4100),'User Inputs'!$C$3&lt;(10600+3400)),6000))</f>
        <v>0</v>
      </c>
      <c r="N14" t="b">
        <f>IF(AND('User Inputs'!$C$3&gt;(2940-1200),'User Inputs'!$C$3&lt;(2940+3560)),2940,IF(AND('User Inputs'!$C$3&gt;(10600-4100),'User Inputs'!$C$3&lt;(10600+3400)),10600))</f>
        <v>0</v>
      </c>
      <c r="O14" t="b">
        <f>IF(N14=2940,300000,IF(N14=10600,74))</f>
        <v>0</v>
      </c>
      <c r="Q14">
        <v>1.661</v>
      </c>
      <c r="R14" t="s">
        <v>175</v>
      </c>
      <c r="S14">
        <f>IF('User Inputs'!$C$5='Internal Transmittance'!R14,1,0)+IF('User Inputs'!$C$6='Internal Transmittance'!R14,1,0)+IF('User Inputs'!$C$7='Internal Transmittance'!R14,1,0)</f>
        <v>0</v>
      </c>
    </row>
    <row r="15" spans="1:20" x14ac:dyDescent="0.4">
      <c r="A15">
        <v>212</v>
      </c>
      <c r="B15">
        <v>1.0000000000000001E-5</v>
      </c>
      <c r="C15" s="1">
        <v>1.0000000000000001E-5</v>
      </c>
      <c r="D15" s="1">
        <v>1.0000000000000001E-5</v>
      </c>
      <c r="F15" t="s">
        <v>175</v>
      </c>
      <c r="G15">
        <f>10*('User Inputs'!$C$3/N15)*M15</f>
        <v>38063.909774436092</v>
      </c>
      <c r="H15">
        <f>G15*(PI()*('User Inputs'!$C$9/2)^2)*10^-8</f>
        <v>597.90649657136578</v>
      </c>
      <c r="I15">
        <f>('User Inputs'!$C$3/'Internal Transmittance'!N15)*SQRT('User Inputs'!$C$13/'Internal Transmittance'!O15)*'Internal Transmittance'!M15</f>
        <v>3806.3909774436092</v>
      </c>
      <c r="J15">
        <f>I15*(PI()*('User Inputs'!$C$9/2)^2)*10^-8</f>
        <v>59.790649657136584</v>
      </c>
      <c r="K15">
        <v>15</v>
      </c>
      <c r="M15">
        <f>IF(AND('User Inputs'!C3&gt;(1064-200),'User Inputs'!C3&lt;(1064+200)),6000,IF(AND('User Inputs'!C3&gt;(532-88.5),'User Inputs'!C3&lt;(1064)),3000,IF(AND('User Inputs'!C3&gt;(355-200),'User Inputs'!C3&lt;(532)),1000)))</f>
        <v>3000</v>
      </c>
      <c r="N15">
        <f>IF(AND('User Inputs'!C3&gt;(1064-200),'User Inputs'!C3&lt;(1064+200)),1064,IF(AND('User Inputs'!C3&gt;(532-88.5),'User Inputs'!C3&lt;(1064)),532,IF(AND('User Inputs'!C3&gt;(355-200),'User Inputs'!C3&lt;(532)),355)))</f>
        <v>532</v>
      </c>
      <c r="O15">
        <v>10</v>
      </c>
      <c r="Q15">
        <v>0.97499999999999998</v>
      </c>
      <c r="R15" t="s">
        <v>156</v>
      </c>
      <c r="S15">
        <f>IF('User Inputs'!$C$5='Internal Transmittance'!R15,1,0)+IF('User Inputs'!$C$6='Internal Transmittance'!R15,1,0)+IF('User Inputs'!$C$7='Internal Transmittance'!R15,1,0)</f>
        <v>0</v>
      </c>
    </row>
    <row r="16" spans="1:20" x14ac:dyDescent="0.4">
      <c r="A16">
        <v>213</v>
      </c>
      <c r="B16">
        <v>1.0000000000000001E-5</v>
      </c>
      <c r="C16" s="1">
        <v>1.0000000000000001E-5</v>
      </c>
      <c r="D16" s="1">
        <v>1.0000000000000001E-5</v>
      </c>
      <c r="F16" t="s">
        <v>156</v>
      </c>
      <c r="H16">
        <f>IF($H$35&gt;10,10,$H$36*'User Inputs'!$C$9/1000)</f>
        <v>8.9717495733255568</v>
      </c>
      <c r="I16">
        <f>('User Inputs'!$C$3/'Internal Transmittance'!N16)*SQRT('User Inputs'!$C$13/'Internal Transmittance'!O16)*'Internal Transmittance'!M16</f>
        <v>38255.668719923015</v>
      </c>
      <c r="J16">
        <f>I16*(PI()*('User Inputs'!$C$9/2)^2)*10^-8</f>
        <v>600.91863904337504</v>
      </c>
      <c r="K16">
        <v>6.3</v>
      </c>
      <c r="M16">
        <v>20000</v>
      </c>
      <c r="N16">
        <v>532</v>
      </c>
      <c r="O16">
        <v>4.4000000000000004</v>
      </c>
      <c r="Q16">
        <v>0.81499999999999995</v>
      </c>
      <c r="R16" t="s">
        <v>157</v>
      </c>
      <c r="S16">
        <f>IF('User Inputs'!$C$5='Internal Transmittance'!R16,1,0)+IF('User Inputs'!$C$6='Internal Transmittance'!R16,1,0)+IF('User Inputs'!$C$7='Internal Transmittance'!R16,1,0)</f>
        <v>0</v>
      </c>
    </row>
    <row r="17" spans="1:19" x14ac:dyDescent="0.4">
      <c r="A17">
        <v>214</v>
      </c>
      <c r="B17">
        <v>1.0000000000000001E-5</v>
      </c>
      <c r="C17" s="1">
        <v>1.0000000000000001E-5</v>
      </c>
      <c r="D17" s="1">
        <v>1.0000000000000001E-5</v>
      </c>
      <c r="F17" t="s">
        <v>157</v>
      </c>
      <c r="H17">
        <f>IF($H$35&gt;10,10,$H$36*'User Inputs'!$C$9/1000)</f>
        <v>8.9717495733255568</v>
      </c>
      <c r="I17">
        <f>('User Inputs'!$C$3/'Internal Transmittance'!N17)*SQRT('User Inputs'!$C$13/'Internal Transmittance'!O17)*'Internal Transmittance'!M17</f>
        <v>38255.668719923015</v>
      </c>
      <c r="J17">
        <f>I17*(PI()*('User Inputs'!$C$9/2)^2)*10^-8</f>
        <v>600.91863904337504</v>
      </c>
      <c r="K17">
        <v>6.3</v>
      </c>
      <c r="M17">
        <v>20000</v>
      </c>
      <c r="N17">
        <v>532</v>
      </c>
      <c r="O17">
        <v>4.4000000000000004</v>
      </c>
      <c r="P17" t="s">
        <v>96</v>
      </c>
      <c r="Q17">
        <v>1.661</v>
      </c>
      <c r="R17" t="s">
        <v>158</v>
      </c>
      <c r="S17">
        <f>IF('User Inputs'!$C$5='Internal Transmittance'!R17,1,0)+IF('User Inputs'!$C$6='Internal Transmittance'!R17,1,0)+IF('User Inputs'!$C$7='Internal Transmittance'!R17,1,0)</f>
        <v>0</v>
      </c>
    </row>
    <row r="18" spans="1:19" x14ac:dyDescent="0.4">
      <c r="A18">
        <v>215</v>
      </c>
      <c r="B18">
        <v>1.0000000000000001E-5</v>
      </c>
      <c r="C18" s="1">
        <v>1.0000000000000001E-5</v>
      </c>
      <c r="D18" s="1">
        <v>1.0000000000000001E-5</v>
      </c>
      <c r="F18" t="s">
        <v>158</v>
      </c>
      <c r="H18">
        <f>IF($H$35&gt;10,10,$H$36*'User Inputs'!$C$9/1000)</f>
        <v>8.9717495733255568</v>
      </c>
      <c r="I18">
        <f>('User Inputs'!$C$3/'Internal Transmittance'!N18)*SQRT('User Inputs'!$C$13/'Internal Transmittance'!O18)*'Internal Transmittance'!M18</f>
        <v>38255.668719923015</v>
      </c>
      <c r="J18">
        <f>I18*(PI()*('User Inputs'!$C$9/2)^2)*10^-8</f>
        <v>600.91863904337504</v>
      </c>
      <c r="K18">
        <v>6.3</v>
      </c>
      <c r="M18">
        <v>20000</v>
      </c>
      <c r="N18">
        <v>532</v>
      </c>
      <c r="O18">
        <v>4.4000000000000004</v>
      </c>
      <c r="P18" t="s">
        <v>97</v>
      </c>
      <c r="Q18">
        <v>2.508</v>
      </c>
      <c r="R18" t="s">
        <v>159</v>
      </c>
      <c r="S18">
        <f>IF('User Inputs'!$C$5='Internal Transmittance'!R18,1,0)+IF('User Inputs'!$C$6='Internal Transmittance'!R18,1,0)+IF('User Inputs'!$C$7='Internal Transmittance'!R18,1,0)</f>
        <v>0</v>
      </c>
    </row>
    <row r="19" spans="1:19" x14ac:dyDescent="0.4">
      <c r="A19">
        <v>216</v>
      </c>
      <c r="B19">
        <v>1.0000000000000001E-5</v>
      </c>
      <c r="C19" s="1">
        <v>1.0000000000000001E-5</v>
      </c>
      <c r="D19" s="1">
        <v>1.0000000000000001E-5</v>
      </c>
      <c r="F19" t="s">
        <v>159</v>
      </c>
      <c r="H19">
        <f>IF($H$35&gt;10,10,$H$36*'User Inputs'!$C$9/1000)</f>
        <v>8.9717495733255568</v>
      </c>
      <c r="I19">
        <f>('User Inputs'!$C$3/'Internal Transmittance'!N19)*SQRT('User Inputs'!$C$13/'Internal Transmittance'!O19)*'Internal Transmittance'!M19</f>
        <v>38255.668719923015</v>
      </c>
      <c r="J19">
        <f>I19*(PI()*('User Inputs'!$C$9/2)^2)*10^-8</f>
        <v>600.91863904337504</v>
      </c>
      <c r="K19">
        <v>6.3</v>
      </c>
      <c r="M19">
        <v>20000</v>
      </c>
      <c r="N19">
        <v>532</v>
      </c>
      <c r="O19">
        <v>4.4000000000000004</v>
      </c>
      <c r="Q19">
        <v>3.355</v>
      </c>
      <c r="R19" t="s">
        <v>160</v>
      </c>
      <c r="S19">
        <f>IF('User Inputs'!$C$5='Internal Transmittance'!R19,1,0)+IF('User Inputs'!$C$6='Internal Transmittance'!R19,1,0)+IF('User Inputs'!$C$7='Internal Transmittance'!R19,1,0)</f>
        <v>1</v>
      </c>
    </row>
    <row r="20" spans="1:19" x14ac:dyDescent="0.4">
      <c r="A20">
        <v>217</v>
      </c>
      <c r="B20">
        <v>1.0000000000000001E-5</v>
      </c>
      <c r="C20" s="1">
        <v>1.0000000000000001E-5</v>
      </c>
      <c r="D20" s="1">
        <v>1.0000000000000001E-5</v>
      </c>
      <c r="F20" t="s">
        <v>160</v>
      </c>
      <c r="H20">
        <f>IF($H$35&gt;10,10,$H$36*'User Inputs'!$C$9/1000)</f>
        <v>8.9717495733255568</v>
      </c>
      <c r="I20">
        <f>('User Inputs'!$C$3/'Internal Transmittance'!N20)*SQRT('User Inputs'!$C$13/'Internal Transmittance'!O20)*'Internal Transmittance'!M20</f>
        <v>38255.668719923015</v>
      </c>
      <c r="J20">
        <f>I20*(PI()*('User Inputs'!$C$9/2)^2)*10^-8</f>
        <v>600.91863904337504</v>
      </c>
      <c r="K20">
        <v>6.3</v>
      </c>
      <c r="M20">
        <v>20000</v>
      </c>
      <c r="N20">
        <v>532</v>
      </c>
      <c r="O20">
        <v>4.4000000000000004</v>
      </c>
      <c r="Q20" s="125">
        <v>4.202</v>
      </c>
      <c r="R20" t="s">
        <v>161</v>
      </c>
      <c r="S20">
        <f>IF('User Inputs'!$C$5='Internal Transmittance'!R20,1,0)+IF('User Inputs'!$C$6='Internal Transmittance'!R20,1,0)+IF('User Inputs'!$C$7='Internal Transmittance'!R20,1,0)</f>
        <v>0</v>
      </c>
    </row>
    <row r="21" spans="1:19" x14ac:dyDescent="0.4">
      <c r="A21">
        <v>218</v>
      </c>
      <c r="B21">
        <v>1.0000000000000001E-5</v>
      </c>
      <c r="C21" s="1">
        <v>1.0000000000000001E-5</v>
      </c>
      <c r="D21" s="1">
        <v>1.0000000000000001E-5</v>
      </c>
      <c r="F21" t="s">
        <v>161</v>
      </c>
      <c r="H21">
        <f>IF($H$35&gt;10,10,$H$36*'User Inputs'!$C$9/1000)</f>
        <v>8.9717495733255568</v>
      </c>
      <c r="I21">
        <f>('User Inputs'!$C$3/'Internal Transmittance'!N21)*SQRT('User Inputs'!$C$13/'Internal Transmittance'!O21)*'Internal Transmittance'!M21</f>
        <v>38255.668719923015</v>
      </c>
      <c r="J21">
        <f>I21*(PI()*('User Inputs'!$C$9/2)^2)*10^-8</f>
        <v>600.91863904337504</v>
      </c>
      <c r="K21">
        <v>6.3</v>
      </c>
      <c r="M21">
        <v>20000</v>
      </c>
      <c r="N21">
        <v>532</v>
      </c>
      <c r="O21">
        <v>4.4000000000000004</v>
      </c>
      <c r="R21" t="s">
        <v>52</v>
      </c>
      <c r="S21">
        <f>IF('User Inputs'!$C$5='Internal Transmittance'!R21,1,0)+IF('User Inputs'!$C$6='Internal Transmittance'!R21,1,0)+IF('User Inputs'!$C$7='Internal Transmittance'!R21,1,0)</f>
        <v>0</v>
      </c>
    </row>
    <row r="22" spans="1:19" x14ac:dyDescent="0.4">
      <c r="A22">
        <v>219</v>
      </c>
      <c r="B22">
        <v>1.0000000000000001E-5</v>
      </c>
      <c r="C22" s="1">
        <v>1.0000000000000001E-5</v>
      </c>
      <c r="D22" s="1">
        <v>1.0000000000000001E-5</v>
      </c>
      <c r="F22" t="s">
        <v>52</v>
      </c>
      <c r="G22">
        <f>10*('User Inputs'!$C$3/N22)*M22</f>
        <v>1064.7887323943662</v>
      </c>
      <c r="H22">
        <f>G22*(PI()*('User Inputs'!$C$9/2)^2)*10^-8</f>
        <v>16.725662296576647</v>
      </c>
      <c r="I22">
        <f>('User Inputs'!$C$3/'Internal Transmittance'!N22)*SQRT('User Inputs'!$C$13/'Internal Transmittance'!O22)*'Internal Transmittance'!M22</f>
        <v>147.65962969939196</v>
      </c>
      <c r="J22">
        <f>I22*(PI()*('User Inputs'!$C$9/2)^2)*10^-8</f>
        <v>2.3194320394769954</v>
      </c>
      <c r="K22">
        <v>6.3</v>
      </c>
      <c r="M22">
        <v>56</v>
      </c>
      <c r="N22">
        <v>355</v>
      </c>
      <c r="O22">
        <v>5.2</v>
      </c>
      <c r="R22" t="s">
        <v>58</v>
      </c>
      <c r="S22">
        <f>IF('User Inputs'!$C$5='Internal Transmittance'!R22,1,0)+IF('User Inputs'!$C$6='Internal Transmittance'!R22,1,0)+IF('User Inputs'!$C$7='Internal Transmittance'!R22,1,0)</f>
        <v>0</v>
      </c>
    </row>
    <row r="23" spans="1:19" x14ac:dyDescent="0.4">
      <c r="A23">
        <v>220</v>
      </c>
      <c r="B23">
        <v>1.0000000000000001E-5</v>
      </c>
      <c r="C23" s="1">
        <v>1.0000000000000001E-5</v>
      </c>
      <c r="D23" s="1">
        <v>1.0000000000000001E-5</v>
      </c>
      <c r="F23" t="s">
        <v>58</v>
      </c>
      <c r="G23">
        <f>10*('User Inputs'!$C$3/N23)*M23</f>
        <v>1064.7887323943662</v>
      </c>
      <c r="H23">
        <f>G23*(PI()*('User Inputs'!$C$9/2)^2)*10^-8</f>
        <v>16.725662296576647</v>
      </c>
      <c r="I23">
        <f>('User Inputs'!$C$3/'Internal Transmittance'!N23)*SQRT('User Inputs'!$C$13/'Internal Transmittance'!O23)*'Internal Transmittance'!M23</f>
        <v>147.65962969939196</v>
      </c>
      <c r="J23">
        <f>I23*(PI()*('User Inputs'!$C$9/2)^2)*10^-8</f>
        <v>2.3194320394769954</v>
      </c>
      <c r="K23">
        <v>6.3</v>
      </c>
      <c r="M23">
        <v>56</v>
      </c>
      <c r="N23">
        <v>355</v>
      </c>
      <c r="O23">
        <v>5.2</v>
      </c>
      <c r="R23" t="s">
        <v>59</v>
      </c>
      <c r="S23">
        <f>IF('User Inputs'!$C$5='Internal Transmittance'!R23,1,0)+IF('User Inputs'!$C$6='Internal Transmittance'!R23,1,0)+IF('User Inputs'!$C$7='Internal Transmittance'!R23,1,0)</f>
        <v>0</v>
      </c>
    </row>
    <row r="24" spans="1:19" x14ac:dyDescent="0.4">
      <c r="A24">
        <v>221</v>
      </c>
      <c r="B24">
        <v>1.0000000000000001E-5</v>
      </c>
      <c r="C24" s="1">
        <v>1.0000000000000001E-5</v>
      </c>
      <c r="D24" s="1">
        <v>1.0000000000000001E-5</v>
      </c>
      <c r="F24" t="s">
        <v>59</v>
      </c>
      <c r="G24">
        <f>10*('User Inputs'!$C$3/N24)*M24</f>
        <v>1064.7887323943662</v>
      </c>
      <c r="H24">
        <f>G24*(PI()*('User Inputs'!$C$9/2)^2)*10^-8</f>
        <v>16.725662296576647</v>
      </c>
      <c r="I24">
        <f>('User Inputs'!$C$3/'Internal Transmittance'!N24)*SQRT('User Inputs'!$C$13/'Internal Transmittance'!O24)*'Internal Transmittance'!M24</f>
        <v>147.65962969939196</v>
      </c>
      <c r="J24">
        <f>I24*(PI()*('User Inputs'!$C$9/2)^2)*10^-8</f>
        <v>2.3194320394769954</v>
      </c>
      <c r="K24">
        <v>6.3</v>
      </c>
      <c r="M24">
        <v>56</v>
      </c>
      <c r="N24">
        <v>355</v>
      </c>
      <c r="O24">
        <v>5.2</v>
      </c>
      <c r="R24" t="s">
        <v>60</v>
      </c>
      <c r="S24">
        <f>IF('User Inputs'!$C$5='Internal Transmittance'!R24,1,0)+IF('User Inputs'!$C$6='Internal Transmittance'!R24,1,0)+IF('User Inputs'!$C$7='Internal Transmittance'!R24,1,0)</f>
        <v>0</v>
      </c>
    </row>
    <row r="25" spans="1:19" x14ac:dyDescent="0.4">
      <c r="A25">
        <v>222</v>
      </c>
      <c r="B25">
        <v>1.0000000000000001E-5</v>
      </c>
      <c r="C25" s="1">
        <v>1.0000000000000001E-5</v>
      </c>
      <c r="D25" s="1">
        <v>1.0000000000000001E-5</v>
      </c>
      <c r="F25" t="s">
        <v>60</v>
      </c>
      <c r="G25">
        <f>10*('User Inputs'!$C$3/N25)*M25</f>
        <v>1064.7887323943662</v>
      </c>
      <c r="H25">
        <f>G25*(PI()*('User Inputs'!$C$9/2)^2)*10^-8</f>
        <v>16.725662296576647</v>
      </c>
      <c r="I25">
        <f>('User Inputs'!$C$3/'Internal Transmittance'!N25)*SQRT('User Inputs'!$C$13/'Internal Transmittance'!O25)*'Internal Transmittance'!M25</f>
        <v>147.65962969939196</v>
      </c>
      <c r="J25">
        <f>I25*(PI()*('User Inputs'!$C$9/2)^2)*10^-8</f>
        <v>2.3194320394769954</v>
      </c>
      <c r="K25">
        <v>6.3</v>
      </c>
      <c r="M25">
        <v>56</v>
      </c>
      <c r="N25">
        <v>355</v>
      </c>
      <c r="O25">
        <v>5.2</v>
      </c>
      <c r="R25" t="s">
        <v>61</v>
      </c>
      <c r="S25">
        <f>IF('User Inputs'!$C$5='Internal Transmittance'!R25,1,0)+IF('User Inputs'!$C$6='Internal Transmittance'!R25,1,0)+IF('User Inputs'!$C$7='Internal Transmittance'!R25,1,0)</f>
        <v>0</v>
      </c>
    </row>
    <row r="26" spans="1:19" x14ac:dyDescent="0.4">
      <c r="A26">
        <v>223</v>
      </c>
      <c r="B26">
        <v>1.0000000000000001E-5</v>
      </c>
      <c r="C26" s="1">
        <v>1.0000000000000001E-5</v>
      </c>
      <c r="D26" s="1">
        <v>1.0000000000000001E-5</v>
      </c>
      <c r="F26" t="s">
        <v>61</v>
      </c>
      <c r="G26">
        <f>10*('User Inputs'!$C$3/N26)*M26</f>
        <v>1064.7887323943662</v>
      </c>
      <c r="H26">
        <f>G26*(PI()*('User Inputs'!$C$9/2)^2)*10^-8</f>
        <v>16.725662296576647</v>
      </c>
      <c r="I26">
        <f>('User Inputs'!$C$3/'Internal Transmittance'!N26)*SQRT('User Inputs'!$C$13/'Internal Transmittance'!O26)*'Internal Transmittance'!M26</f>
        <v>147.65962969939196</v>
      </c>
      <c r="J26">
        <f>I26*(PI()*('User Inputs'!$C$9/2)^2)*10^-8</f>
        <v>2.3194320394769954</v>
      </c>
      <c r="K26">
        <v>6.3</v>
      </c>
      <c r="M26">
        <v>56</v>
      </c>
      <c r="N26">
        <v>355</v>
      </c>
      <c r="O26">
        <v>5.2</v>
      </c>
      <c r="R26" t="s">
        <v>142</v>
      </c>
      <c r="S26">
        <f>IF('User Inputs'!$C$5='Internal Transmittance'!R26,1,0)+IF('User Inputs'!$C$6='Internal Transmittance'!R26,1,0)+IF('User Inputs'!$C$7='Internal Transmittance'!R26,1,0)</f>
        <v>0</v>
      </c>
    </row>
    <row r="27" spans="1:19" x14ac:dyDescent="0.4">
      <c r="A27">
        <v>224</v>
      </c>
      <c r="B27">
        <v>1.0000000000000001E-5</v>
      </c>
      <c r="C27" s="1">
        <v>1.0000000000000001E-5</v>
      </c>
      <c r="D27" s="1">
        <v>1.0000000000000001E-5</v>
      </c>
      <c r="F27" t="s">
        <v>163</v>
      </c>
      <c r="G27">
        <f>H27/(PI()*('User Inputs'!$J$18/2)^2*10^-8)</f>
        <v>16.154825050681108</v>
      </c>
      <c r="H27">
        <f>IF($H$47&gt;10,10,$H$47*'User Inputs'!C3/532)</f>
        <v>0.25375939849624063</v>
      </c>
      <c r="I27">
        <f>('User Inputs'!$C$3/'Internal Transmittance'!N27)*SQRT('User Inputs'!$C$13/'Internal Transmittance'!O27)*'Internal Transmittance'!M27</f>
        <v>63.439849624060152</v>
      </c>
      <c r="J27">
        <f>I27*(PI()*('User Inputs'!$C$9/2)^2)*10^-8</f>
        <v>0.99651082761894305</v>
      </c>
      <c r="K27">
        <v>0</v>
      </c>
      <c r="M27">
        <v>100</v>
      </c>
      <c r="N27">
        <v>1064</v>
      </c>
      <c r="O27">
        <v>10</v>
      </c>
      <c r="R27" t="s">
        <v>143</v>
      </c>
      <c r="S27">
        <f>IF('User Inputs'!$C$5='Internal Transmittance'!R27,1,0)+IF('User Inputs'!$C$6='Internal Transmittance'!R27,1,0)+IF('User Inputs'!$C$7='Internal Transmittance'!R27,1,0)</f>
        <v>0</v>
      </c>
    </row>
    <row r="28" spans="1:19" x14ac:dyDescent="0.4">
      <c r="A28">
        <v>225</v>
      </c>
      <c r="B28">
        <v>1.0000000000000001E-5</v>
      </c>
      <c r="C28" s="1">
        <v>1.0000000000000001E-5</v>
      </c>
      <c r="D28" s="1">
        <v>1.0000000000000001E-5</v>
      </c>
      <c r="F28" t="s">
        <v>173</v>
      </c>
      <c r="G28">
        <f>H28/(PI()*('User Inputs'!$J$18/2)^2*10^-8)</f>
        <v>63.661977236758133</v>
      </c>
      <c r="H28">
        <f>IF($H$38&gt;1,1,$H$39*'User Inputs'!$J$18/1000)</f>
        <v>1</v>
      </c>
      <c r="I28">
        <f>('User Inputs'!$C$3/'Internal Transmittance'!N28)*SQRT('User Inputs'!$C$13/'Internal Transmittance'!O28)*'Internal Transmittance'!M28</f>
        <v>221.48944454908792</v>
      </c>
      <c r="J28">
        <f>I28*(PI()*('User Inputs'!$J$18/2)^2)*10^-8</f>
        <v>3.4791480592154929</v>
      </c>
      <c r="K28">
        <v>0</v>
      </c>
      <c r="M28">
        <f>IF(AND('User Inputs'!$C$3&gt;(355-166),'User Inputs'!$C$3&lt;(355+710)),84,IF(AND('User Inputs'!$C$3&gt;(1540-476),'User Inputs'!$C$3&lt;(1540+1000)),231))</f>
        <v>84</v>
      </c>
      <c r="N28">
        <f>IF(AND('User Inputs'!$C$3&gt;(355-166),'User Inputs'!$C$3&lt;(355+710)),355,IF(AND('User Inputs'!$C$3&gt;(1540-476),'User Inputs'!$C$3&lt;(1540+1000)),1540))</f>
        <v>355</v>
      </c>
      <c r="O28">
        <f>IF(N28=1540,14.8,IF(N28=355,5.2))</f>
        <v>5.2</v>
      </c>
      <c r="R28" t="s">
        <v>144</v>
      </c>
      <c r="S28">
        <f>IF('User Inputs'!$C$5='Internal Transmittance'!R28,1,0)+IF('User Inputs'!$C$6='Internal Transmittance'!R28,1,0)+IF('User Inputs'!$C$7='Internal Transmittance'!R28,1,0)</f>
        <v>0</v>
      </c>
    </row>
    <row r="29" spans="1:19" x14ac:dyDescent="0.4">
      <c r="A29">
        <v>226</v>
      </c>
      <c r="B29">
        <v>1.0000000000000001E-5</v>
      </c>
      <c r="C29" s="1">
        <v>1.0000000000000001E-5</v>
      </c>
      <c r="D29" s="1">
        <v>1.0000000000000001E-5</v>
      </c>
      <c r="F29" t="s">
        <v>142</v>
      </c>
      <c r="G29" t="e">
        <f>10*'User Inputs'!$C$3/'Internal Transmittance'!N29*'Internal Transmittance'!M29</f>
        <v>#DIV/0!</v>
      </c>
      <c r="H29" t="e">
        <f>G29*(PI()*('User Inputs'!$C$9/2)^2)*10^-8</f>
        <v>#DIV/0!</v>
      </c>
      <c r="I29" t="e">
        <f>('User Inputs'!$C$3/'Internal Transmittance'!N29)*SQRT('User Inputs'!$C$13/'Internal Transmittance'!O29)*'Internal Transmittance'!M29</f>
        <v>#DIV/0!</v>
      </c>
      <c r="J29" t="e">
        <f>I29*(PI()*('User Inputs'!$C$9/2)^2)*10^-8</f>
        <v>#DIV/0!</v>
      </c>
      <c r="K29">
        <v>7</v>
      </c>
      <c r="M29" t="b">
        <f>IF(AND('User Inputs'!$C$3&gt;(2940-1200),'User Inputs'!$C$3&lt;(2940+3560)),30000,IF(AND('User Inputs'!$C$3&gt;(10600-4100),'User Inputs'!$C$3&lt;(10600+3400)),1500))</f>
        <v>0</v>
      </c>
      <c r="N29" t="b">
        <f>IF(AND('User Inputs'!$C$3&gt;(2940-1200),'User Inputs'!$C$3&lt;(2940+3560)),2940,IF(AND('User Inputs'!$C$3&gt;(10600-4100),'User Inputs'!$C$3&lt;(10600+3400)),10600))</f>
        <v>0</v>
      </c>
      <c r="O29" t="b">
        <f>IF(N29=2940,300000,IF(N29=10600,74))</f>
        <v>0</v>
      </c>
      <c r="R29" t="s">
        <v>145</v>
      </c>
      <c r="S29">
        <f>IF('User Inputs'!$C$5='Internal Transmittance'!R29,1,0)+IF('User Inputs'!$C$6='Internal Transmittance'!R29,1,0)+IF('User Inputs'!$C$7='Internal Transmittance'!R29,1,0)</f>
        <v>0</v>
      </c>
    </row>
    <row r="30" spans="1:19" x14ac:dyDescent="0.4">
      <c r="A30">
        <v>227</v>
      </c>
      <c r="B30">
        <v>1.0000000000000001E-5</v>
      </c>
      <c r="C30" s="1">
        <v>1.0000000000000001E-5</v>
      </c>
      <c r="D30" s="1">
        <v>1.0000000000000001E-5</v>
      </c>
      <c r="F30" t="s">
        <v>144</v>
      </c>
      <c r="G30" t="e">
        <f>10*'User Inputs'!$C$3/'Internal Transmittance'!N30*'Internal Transmittance'!M30</f>
        <v>#DIV/0!</v>
      </c>
      <c r="H30" t="e">
        <f>G30*(PI()*('User Inputs'!$C$9/2)^2)*10^-8</f>
        <v>#DIV/0!</v>
      </c>
      <c r="I30" t="e">
        <f>('User Inputs'!$C$3/'Internal Transmittance'!N30)*SQRT('User Inputs'!$C$13/'Internal Transmittance'!O30)*'Internal Transmittance'!M30</f>
        <v>#DIV/0!</v>
      </c>
      <c r="J30" t="e">
        <f>I30*(PI()*('User Inputs'!$C$9/2)^2)*10^-8</f>
        <v>#DIV/0!</v>
      </c>
      <c r="K30">
        <v>7</v>
      </c>
      <c r="M30" t="b">
        <f>IF(AND('User Inputs'!$C$3&gt;(2940-1200),'User Inputs'!$C$3&lt;(2940+3560)),30000,IF(AND('User Inputs'!$C$3&gt;(10600-4100),'User Inputs'!$C$3&lt;(10600+3400)),1500))</f>
        <v>0</v>
      </c>
      <c r="N30" t="b">
        <f>IF(AND('User Inputs'!$C$3&gt;(2940-1200),'User Inputs'!$C$3&lt;(2940+3560)),2940,IF(AND('User Inputs'!$C$3&gt;(10600-4100),'User Inputs'!$C$3&lt;(10600+3400)),10600))</f>
        <v>0</v>
      </c>
      <c r="O30" t="b">
        <f t="shared" ref="O30:O32" si="0">IF(N30=2940,300000,IF(N30=10600,74))</f>
        <v>0</v>
      </c>
      <c r="R30" t="s">
        <v>146</v>
      </c>
      <c r="S30">
        <f>IF('User Inputs'!$C$5='Internal Transmittance'!R30,1,0)+IF('User Inputs'!$C$6='Internal Transmittance'!R30,1,0)+IF('User Inputs'!$C$7='Internal Transmittance'!R30,1,0)</f>
        <v>0</v>
      </c>
    </row>
    <row r="31" spans="1:19" x14ac:dyDescent="0.4">
      <c r="A31">
        <v>228</v>
      </c>
      <c r="B31">
        <v>1.0000000000000001E-5</v>
      </c>
      <c r="C31" s="1">
        <v>1.0000000000000001E-5</v>
      </c>
      <c r="D31" s="1">
        <v>1.0000000000000001E-5</v>
      </c>
      <c r="F31" t="s">
        <v>145</v>
      </c>
      <c r="G31" t="e">
        <f>10*'User Inputs'!$C$3/'Internal Transmittance'!N31*'Internal Transmittance'!M31</f>
        <v>#DIV/0!</v>
      </c>
      <c r="H31" t="e">
        <f>G31*(PI()*('User Inputs'!$C$9/2)^2)*10^-8</f>
        <v>#DIV/0!</v>
      </c>
      <c r="I31" t="e">
        <f>('User Inputs'!$C$3/'Internal Transmittance'!N31)*SQRT('User Inputs'!$C$13/'Internal Transmittance'!O31)*'Internal Transmittance'!M31</f>
        <v>#DIV/0!</v>
      </c>
      <c r="J31" t="e">
        <f>I31*(PI()*('User Inputs'!$C$9/2)^2)*10^-8</f>
        <v>#DIV/0!</v>
      </c>
      <c r="K31">
        <v>7</v>
      </c>
      <c r="M31" t="b">
        <f>IF(AND('User Inputs'!$C$3&gt;(2940-1200),'User Inputs'!$C$3&lt;(2940+3560)),30000,IF(AND('User Inputs'!$C$3&gt;(10600-4100),'User Inputs'!$C$3&lt;(10600+3400)),1500))</f>
        <v>0</v>
      </c>
      <c r="N31" t="b">
        <f>IF(AND('User Inputs'!$C$3&gt;(2940-1200),'User Inputs'!$C$3&lt;(2940+3560)),2940,IF(AND('User Inputs'!$C$3&gt;(10600-4100),'User Inputs'!$C$3&lt;(10600+3400)),10600))</f>
        <v>0</v>
      </c>
      <c r="O31" t="b">
        <f t="shared" si="0"/>
        <v>0</v>
      </c>
    </row>
    <row r="32" spans="1:19" x14ac:dyDescent="0.4">
      <c r="A32">
        <v>229</v>
      </c>
      <c r="B32">
        <v>1.0000000000000001E-5</v>
      </c>
      <c r="C32" s="1">
        <v>1.0000000000000001E-5</v>
      </c>
      <c r="D32" s="1">
        <v>1.0000000000000001E-5</v>
      </c>
      <c r="F32" t="s">
        <v>146</v>
      </c>
      <c r="G32" t="e">
        <f>10*'User Inputs'!$C$3/'Internal Transmittance'!N32*'Internal Transmittance'!M32</f>
        <v>#DIV/0!</v>
      </c>
      <c r="H32" t="e">
        <f>G32*(PI()*('User Inputs'!$C$9/2)^2)*10^-8</f>
        <v>#DIV/0!</v>
      </c>
      <c r="I32" t="e">
        <f>('User Inputs'!$C$3/'Internal Transmittance'!N32)*SQRT('User Inputs'!$C$13/'Internal Transmittance'!O32)*'Internal Transmittance'!M32</f>
        <v>#DIV/0!</v>
      </c>
      <c r="J32" t="e">
        <f>I32*(PI()*('User Inputs'!$C$9/2)^2)*10^-8</f>
        <v>#DIV/0!</v>
      </c>
      <c r="K32">
        <v>7</v>
      </c>
      <c r="M32" t="b">
        <f>IF(AND('User Inputs'!$C$3&gt;(2940-1200),'User Inputs'!$C$3&lt;(2940+3560)),30000,IF(AND('User Inputs'!$C$3&gt;(10600-4100),'User Inputs'!$C$3&lt;(10600+3400)),1500))</f>
        <v>0</v>
      </c>
      <c r="N32" t="b">
        <f>IF(AND('User Inputs'!$C$3&gt;(2940-1200),'User Inputs'!$C$3&lt;(2940+3560)),2940,IF(AND('User Inputs'!$C$3&gt;(10600-4100),'User Inputs'!$C$3&lt;(10600+3400)),10600))</f>
        <v>0</v>
      </c>
      <c r="O32" t="b">
        <f t="shared" si="0"/>
        <v>0</v>
      </c>
    </row>
    <row r="33" spans="1:11" x14ac:dyDescent="0.4">
      <c r="A33">
        <v>230</v>
      </c>
      <c r="B33">
        <v>1.0000000000000001E-5</v>
      </c>
      <c r="C33" s="1">
        <v>1.0000000000000001E-5</v>
      </c>
      <c r="D33" s="1">
        <v>1.0000000000000001E-5</v>
      </c>
      <c r="F33" t="s">
        <v>164</v>
      </c>
      <c r="G33">
        <v>0.2</v>
      </c>
      <c r="H33">
        <f>G33*(PI()*('User Inputs'!$J$18/2)^2)*10^-8</f>
        <v>3.1415926535897937E-3</v>
      </c>
      <c r="I33">
        <f t="shared" ref="I33" si="1">G33*30</f>
        <v>6</v>
      </c>
      <c r="J33">
        <f>I33*(PI()*('User Inputs'!$J$18/2)^2)*10^-8</f>
        <v>9.4247779607693816E-2</v>
      </c>
      <c r="K33">
        <v>0</v>
      </c>
    </row>
    <row r="34" spans="1:11" x14ac:dyDescent="0.4">
      <c r="A34">
        <v>231</v>
      </c>
      <c r="B34">
        <v>1.0000000000000001E-5</v>
      </c>
      <c r="C34" s="1">
        <v>1.0000000000000001E-5</v>
      </c>
      <c r="D34" s="1">
        <v>1.0000000000000001E-5</v>
      </c>
    </row>
    <row r="35" spans="1:11" x14ac:dyDescent="0.4">
      <c r="A35">
        <v>232</v>
      </c>
      <c r="B35">
        <v>1.0000000000000001E-5</v>
      </c>
      <c r="C35" s="1">
        <v>1.0000000000000001E-5</v>
      </c>
      <c r="D35" s="1">
        <v>1.0000000000000001E-5</v>
      </c>
      <c r="G35" t="s">
        <v>170</v>
      </c>
      <c r="H35">
        <f>H36*('User Inputs'!$C$9/1000)</f>
        <v>8.9717495733255568</v>
      </c>
    </row>
    <row r="36" spans="1:11" x14ac:dyDescent="0.4">
      <c r="A36">
        <v>233</v>
      </c>
      <c r="B36">
        <v>1.0000000000000001E-5</v>
      </c>
      <c r="C36" s="1">
        <v>1.0000000000000001E-5</v>
      </c>
      <c r="D36" s="1">
        <v>1.0000000000000001E-5</v>
      </c>
      <c r="G36" t="s">
        <v>184</v>
      </c>
      <c r="H36">
        <f>IF('User Inputs'!C3&lt;=1064,'User Inputs'!C3/1064*10,10)</f>
        <v>6.3439849624060152</v>
      </c>
      <c r="I36">
        <v>5000</v>
      </c>
      <c r="J36" t="s">
        <v>104</v>
      </c>
    </row>
    <row r="37" spans="1:11" x14ac:dyDescent="0.4">
      <c r="A37">
        <v>234</v>
      </c>
      <c r="B37">
        <v>1.0000000000000001E-5</v>
      </c>
      <c r="C37" s="1">
        <v>1.0000000000000001E-5</v>
      </c>
      <c r="D37" s="1">
        <v>1.0000000000000001E-5</v>
      </c>
      <c r="I37">
        <v>532</v>
      </c>
      <c r="J37" t="s">
        <v>171</v>
      </c>
    </row>
    <row r="38" spans="1:11" x14ac:dyDescent="0.4">
      <c r="A38">
        <v>235</v>
      </c>
      <c r="B38">
        <v>1.0000000000000001E-5</v>
      </c>
      <c r="C38" s="1">
        <v>1.0000000000000001E-5</v>
      </c>
      <c r="D38" s="1">
        <v>1.0000000000000001E-5</v>
      </c>
      <c r="G38" t="s">
        <v>185</v>
      </c>
      <c r="H38">
        <f>H39*('User Inputs'!$C$9/1000)</f>
        <v>7.1773996586604456</v>
      </c>
      <c r="I38">
        <v>10</v>
      </c>
      <c r="J38" t="s">
        <v>172</v>
      </c>
    </row>
    <row r="39" spans="1:11" x14ac:dyDescent="0.4">
      <c r="A39">
        <v>236</v>
      </c>
      <c r="B39">
        <v>1.0000000000000001E-5</v>
      </c>
      <c r="C39" s="1">
        <v>1.0000000000000001E-5</v>
      </c>
      <c r="D39" s="1">
        <v>1.0000000000000001E-5</v>
      </c>
      <c r="G39" t="s">
        <v>183</v>
      </c>
      <c r="H39">
        <f>IF('User Inputs'!C3&lt;=1064,'User Inputs'!C3/1064*8,8)</f>
        <v>5.0751879699248121</v>
      </c>
    </row>
    <row r="40" spans="1:11" x14ac:dyDescent="0.4">
      <c r="A40">
        <v>237</v>
      </c>
      <c r="B40">
        <v>1.0000000000000001E-5</v>
      </c>
      <c r="C40" s="1">
        <v>1.0000000000000001E-5</v>
      </c>
      <c r="D40" s="1">
        <v>1.0000000000000001E-5</v>
      </c>
    </row>
    <row r="41" spans="1:11" x14ac:dyDescent="0.4">
      <c r="A41">
        <v>238</v>
      </c>
      <c r="B41">
        <v>1.0000000000000001E-5</v>
      </c>
      <c r="C41" s="1">
        <v>1.0000000000000001E-5</v>
      </c>
      <c r="D41" s="1">
        <v>1.0000000000000001E-5</v>
      </c>
      <c r="I41">
        <v>10000</v>
      </c>
      <c r="J41" t="s">
        <v>104</v>
      </c>
    </row>
    <row r="42" spans="1:11" x14ac:dyDescent="0.4">
      <c r="A42">
        <v>239</v>
      </c>
      <c r="B42">
        <v>1.0000000000000001E-5</v>
      </c>
      <c r="C42" s="1">
        <v>1.0000000000000001E-5</v>
      </c>
      <c r="D42" s="1">
        <v>1.0000000000000001E-5</v>
      </c>
      <c r="I42">
        <v>532</v>
      </c>
      <c r="J42" t="s">
        <v>171</v>
      </c>
    </row>
    <row r="43" spans="1:11" x14ac:dyDescent="0.4">
      <c r="A43">
        <v>240</v>
      </c>
      <c r="B43">
        <v>1.0000000000000001E-5</v>
      </c>
      <c r="C43" s="1">
        <v>1.0000000000000001E-5</v>
      </c>
      <c r="D43" s="1">
        <v>1.0000000000000001E-5</v>
      </c>
      <c r="I43">
        <v>10</v>
      </c>
      <c r="J43" t="s">
        <v>172</v>
      </c>
    </row>
    <row r="44" spans="1:11" x14ac:dyDescent="0.4">
      <c r="A44">
        <v>241</v>
      </c>
      <c r="B44">
        <v>1.0000000000000001E-5</v>
      </c>
      <c r="C44" s="1">
        <v>1.0000000000000001E-5</v>
      </c>
      <c r="D44" s="1">
        <v>1.0000000000000001E-5</v>
      </c>
    </row>
    <row r="45" spans="1:11" x14ac:dyDescent="0.4">
      <c r="A45">
        <v>242</v>
      </c>
      <c r="B45">
        <v>1.0000000000000001E-5</v>
      </c>
      <c r="C45" s="1">
        <v>1.0000000000000001E-5</v>
      </c>
      <c r="D45" s="1">
        <v>1.0000000000000001E-5</v>
      </c>
    </row>
    <row r="46" spans="1:11" x14ac:dyDescent="0.4">
      <c r="A46">
        <v>243</v>
      </c>
      <c r="B46">
        <v>1.0000000000000001E-5</v>
      </c>
      <c r="C46" s="1">
        <v>1.0000000000000001E-5</v>
      </c>
      <c r="D46" s="1">
        <v>1.0000000000000001E-5</v>
      </c>
      <c r="J46">
        <f>IF('User Inputs'!C16='User Inputs'!K4,2.23,1)</f>
        <v>1</v>
      </c>
    </row>
    <row r="47" spans="1:11" x14ac:dyDescent="0.4">
      <c r="A47">
        <v>244</v>
      </c>
      <c r="B47">
        <v>1.0000000000000001E-5</v>
      </c>
      <c r="C47" s="1">
        <v>1.0000000000000001E-5</v>
      </c>
      <c r="D47" s="1">
        <v>1.0000000000000001E-5</v>
      </c>
      <c r="G47" t="s">
        <v>191</v>
      </c>
      <c r="H47">
        <f>H48*('User Inputs'!$J$18/1000*2/SQRT(2))</f>
        <v>0.2</v>
      </c>
    </row>
    <row r="48" spans="1:11" x14ac:dyDescent="0.4">
      <c r="A48">
        <v>245</v>
      </c>
      <c r="B48">
        <v>1.0000000000000001E-5</v>
      </c>
      <c r="C48" s="1">
        <v>1.0000000000000001E-5</v>
      </c>
      <c r="D48" s="1">
        <v>1.0000000000000001E-5</v>
      </c>
      <c r="G48" t="s">
        <v>183</v>
      </c>
      <c r="H48">
        <v>0.1</v>
      </c>
    </row>
    <row r="49" spans="1:4" x14ac:dyDescent="0.4">
      <c r="A49">
        <v>246</v>
      </c>
      <c r="B49">
        <v>1.0000000000000001E-5</v>
      </c>
      <c r="C49" s="1">
        <v>1.0000000000000001E-5</v>
      </c>
      <c r="D49" s="1">
        <v>1.0000000000000001E-5</v>
      </c>
    </row>
    <row r="50" spans="1:4" x14ac:dyDescent="0.4">
      <c r="A50">
        <v>247</v>
      </c>
      <c r="B50">
        <v>1.0000000000000001E-5</v>
      </c>
      <c r="C50" s="1">
        <v>1.0000000000000001E-5</v>
      </c>
      <c r="D50" s="1">
        <v>1.0000000000000001E-5</v>
      </c>
    </row>
    <row r="51" spans="1:4" x14ac:dyDescent="0.4">
      <c r="A51">
        <v>248</v>
      </c>
      <c r="B51">
        <v>1.0000000000000001E-5</v>
      </c>
      <c r="C51" s="1">
        <v>1.0000000000000001E-5</v>
      </c>
      <c r="D51" s="1">
        <v>1.0000000000000001E-5</v>
      </c>
    </row>
    <row r="52" spans="1:4" x14ac:dyDescent="0.4">
      <c r="A52">
        <v>249</v>
      </c>
      <c r="B52">
        <v>1.0000000000000001E-5</v>
      </c>
      <c r="C52" s="1">
        <v>1.0000000000000001E-5</v>
      </c>
      <c r="D52" s="1">
        <v>1.0000000000000001E-5</v>
      </c>
    </row>
    <row r="53" spans="1:4" x14ac:dyDescent="0.4">
      <c r="A53">
        <v>250</v>
      </c>
      <c r="B53">
        <v>1.0000000000000001E-5</v>
      </c>
      <c r="C53" s="1">
        <v>1.0000000000000001E-5</v>
      </c>
      <c r="D53" s="1">
        <v>1.0000000000000001E-5</v>
      </c>
    </row>
    <row r="54" spans="1:4" x14ac:dyDescent="0.4">
      <c r="A54">
        <v>251</v>
      </c>
      <c r="B54">
        <v>1.0000000000000001E-5</v>
      </c>
      <c r="C54" s="1">
        <v>1.0000000000000001E-5</v>
      </c>
      <c r="D54" s="1">
        <v>1.0000000000000001E-5</v>
      </c>
    </row>
    <row r="55" spans="1:4" x14ac:dyDescent="0.4">
      <c r="A55">
        <v>252</v>
      </c>
      <c r="B55">
        <v>1.0000000000000001E-5</v>
      </c>
      <c r="C55" s="1">
        <v>1.0000000000000001E-5</v>
      </c>
      <c r="D55" s="1">
        <v>1.0000000000000001E-5</v>
      </c>
    </row>
    <row r="56" spans="1:4" x14ac:dyDescent="0.4">
      <c r="A56">
        <v>253</v>
      </c>
      <c r="B56">
        <v>1.0000000000000001E-5</v>
      </c>
      <c r="C56" s="1">
        <v>1.0000000000000001E-5</v>
      </c>
      <c r="D56" s="1">
        <v>1.0000000000000001E-5</v>
      </c>
    </row>
    <row r="57" spans="1:4" x14ac:dyDescent="0.4">
      <c r="A57">
        <v>254</v>
      </c>
      <c r="B57">
        <v>1.0000000000000001E-5</v>
      </c>
      <c r="C57" s="1">
        <v>1.0000000000000001E-5</v>
      </c>
      <c r="D57" s="1">
        <v>1.0000000000000001E-5</v>
      </c>
    </row>
    <row r="58" spans="1:4" x14ac:dyDescent="0.4">
      <c r="A58">
        <v>255</v>
      </c>
      <c r="B58">
        <v>1.0000000000000001E-5</v>
      </c>
      <c r="C58" s="1">
        <v>1.0000000000000001E-5</v>
      </c>
      <c r="D58" s="1">
        <v>1.0000000000000001E-5</v>
      </c>
    </row>
    <row r="59" spans="1:4" x14ac:dyDescent="0.4">
      <c r="A59">
        <v>256</v>
      </c>
      <c r="B59">
        <v>1.0000000000000001E-5</v>
      </c>
      <c r="C59" s="1">
        <v>1.0000000000000001E-5</v>
      </c>
      <c r="D59" s="1">
        <v>1.0000000000000001E-5</v>
      </c>
    </row>
    <row r="60" spans="1:4" x14ac:dyDescent="0.4">
      <c r="A60">
        <v>257</v>
      </c>
      <c r="B60">
        <v>1.0000000000000001E-5</v>
      </c>
      <c r="C60" s="1">
        <v>1.0000000000000001E-5</v>
      </c>
      <c r="D60" s="1">
        <v>1.0000000000000001E-5</v>
      </c>
    </row>
    <row r="61" spans="1:4" x14ac:dyDescent="0.4">
      <c r="A61">
        <v>258</v>
      </c>
      <c r="B61">
        <v>1.0000000000000001E-5</v>
      </c>
      <c r="C61" s="1">
        <v>1.0000000000000001E-5</v>
      </c>
      <c r="D61" s="1">
        <v>1.0000000000000001E-5</v>
      </c>
    </row>
    <row r="62" spans="1:4" x14ac:dyDescent="0.4">
      <c r="A62">
        <v>259</v>
      </c>
      <c r="B62">
        <v>1.0000000000000001E-5</v>
      </c>
      <c r="C62" s="1">
        <v>1.0000000000000001E-5</v>
      </c>
      <c r="D62" s="1">
        <v>1.0000000000000001E-5</v>
      </c>
    </row>
    <row r="63" spans="1:4" x14ac:dyDescent="0.4">
      <c r="A63">
        <v>260</v>
      </c>
      <c r="B63">
        <v>1.0000000000000001E-5</v>
      </c>
      <c r="C63" s="1">
        <v>1.0000000000000001E-5</v>
      </c>
      <c r="D63" s="1">
        <v>1.0000000000000001E-5</v>
      </c>
    </row>
    <row r="64" spans="1:4" x14ac:dyDescent="0.4">
      <c r="A64">
        <v>261</v>
      </c>
      <c r="B64">
        <v>1.0000000000000001E-5</v>
      </c>
      <c r="C64" s="1">
        <v>1.0000000000000001E-5</v>
      </c>
      <c r="D64" s="1">
        <v>1.0000000000000001E-5</v>
      </c>
    </row>
    <row r="65" spans="1:4" x14ac:dyDescent="0.4">
      <c r="A65">
        <v>262</v>
      </c>
      <c r="B65">
        <v>1.0000000000000001E-5</v>
      </c>
      <c r="C65" s="1">
        <v>1.0000000000000001E-5</v>
      </c>
      <c r="D65" s="1">
        <v>1.0000000000000001E-5</v>
      </c>
    </row>
    <row r="66" spans="1:4" x14ac:dyDescent="0.4">
      <c r="A66">
        <v>263</v>
      </c>
      <c r="B66">
        <v>1.0000000000000001E-5</v>
      </c>
      <c r="C66" s="1">
        <v>1.0000000000000001E-5</v>
      </c>
      <c r="D66" s="1">
        <v>1.0000000000000001E-5</v>
      </c>
    </row>
    <row r="67" spans="1:4" x14ac:dyDescent="0.4">
      <c r="A67">
        <v>264</v>
      </c>
      <c r="B67">
        <v>1.0000000000000001E-5</v>
      </c>
      <c r="C67" s="1">
        <v>1.0000000000000001E-5</v>
      </c>
      <c r="D67" s="1">
        <v>1.0000000000000001E-5</v>
      </c>
    </row>
    <row r="68" spans="1:4" x14ac:dyDescent="0.4">
      <c r="A68">
        <v>265</v>
      </c>
      <c r="B68">
        <v>1.0000000000000001E-5</v>
      </c>
      <c r="C68" s="1">
        <v>1.0000000000000001E-5</v>
      </c>
      <c r="D68" s="1">
        <v>1.0000000000000001E-5</v>
      </c>
    </row>
    <row r="69" spans="1:4" x14ac:dyDescent="0.4">
      <c r="A69">
        <v>266</v>
      </c>
      <c r="B69">
        <v>1.0000000000000001E-5</v>
      </c>
      <c r="C69" s="1">
        <v>1.0000000000000001E-5</v>
      </c>
      <c r="D69" s="1">
        <v>1.0000000000000001E-5</v>
      </c>
    </row>
    <row r="70" spans="1:4" x14ac:dyDescent="0.4">
      <c r="A70">
        <v>267</v>
      </c>
      <c r="B70">
        <v>1.0000000000000001E-5</v>
      </c>
      <c r="C70" s="1">
        <v>1.0000000000000001E-5</v>
      </c>
      <c r="D70" s="1">
        <v>1.0000000000000001E-5</v>
      </c>
    </row>
    <row r="71" spans="1:4" x14ac:dyDescent="0.4">
      <c r="A71">
        <v>268</v>
      </c>
      <c r="B71">
        <v>1.0000000000000001E-5</v>
      </c>
      <c r="C71" s="1">
        <v>1.0000000000000001E-5</v>
      </c>
      <c r="D71" s="1">
        <v>1.0000000000000001E-5</v>
      </c>
    </row>
    <row r="72" spans="1:4" x14ac:dyDescent="0.4">
      <c r="A72">
        <v>269</v>
      </c>
      <c r="B72">
        <v>1.0000000000000001E-5</v>
      </c>
      <c r="C72" s="1">
        <v>1.0000000000000001E-5</v>
      </c>
      <c r="D72" s="1">
        <v>1.0000000000000001E-5</v>
      </c>
    </row>
    <row r="73" spans="1:4" x14ac:dyDescent="0.4">
      <c r="A73">
        <v>270</v>
      </c>
      <c r="B73">
        <v>1.0000000000000001E-5</v>
      </c>
      <c r="C73" s="1">
        <v>1.0000000000000001E-5</v>
      </c>
      <c r="D73" s="1">
        <v>1.0000000000000001E-5</v>
      </c>
    </row>
    <row r="74" spans="1:4" x14ac:dyDescent="0.4">
      <c r="A74">
        <v>271</v>
      </c>
      <c r="B74">
        <v>1.0000000000000001E-5</v>
      </c>
      <c r="C74" s="1">
        <v>1.0000000000000001E-5</v>
      </c>
      <c r="D74" s="1">
        <v>1.0000000000000001E-5</v>
      </c>
    </row>
    <row r="75" spans="1:4" x14ac:dyDescent="0.4">
      <c r="A75">
        <v>272</v>
      </c>
      <c r="B75">
        <v>1.0000000000000001E-5</v>
      </c>
      <c r="C75" s="1">
        <v>1.0000000000000001E-5</v>
      </c>
      <c r="D75" s="1">
        <v>1.0000000000000001E-5</v>
      </c>
    </row>
    <row r="76" spans="1:4" x14ac:dyDescent="0.4">
      <c r="A76">
        <v>273</v>
      </c>
      <c r="B76">
        <v>1.0000000000000001E-5</v>
      </c>
      <c r="C76" s="1">
        <v>1.0000000000000001E-5</v>
      </c>
      <c r="D76" s="1">
        <v>1.0000000000000001E-5</v>
      </c>
    </row>
    <row r="77" spans="1:4" x14ac:dyDescent="0.4">
      <c r="A77">
        <v>274</v>
      </c>
      <c r="B77">
        <v>1.0000000000000001E-5</v>
      </c>
      <c r="C77" s="1">
        <v>1.0000000000000001E-5</v>
      </c>
      <c r="D77" s="1">
        <v>1.0000000000000001E-5</v>
      </c>
    </row>
    <row r="78" spans="1:4" x14ac:dyDescent="0.4">
      <c r="A78">
        <v>275</v>
      </c>
      <c r="B78">
        <v>1.0000000000000001E-5</v>
      </c>
      <c r="C78" s="1">
        <v>1.0000000000000001E-5</v>
      </c>
      <c r="D78" s="1">
        <v>1.0000000000000001E-5</v>
      </c>
    </row>
    <row r="79" spans="1:4" x14ac:dyDescent="0.4">
      <c r="A79">
        <v>276</v>
      </c>
      <c r="B79">
        <v>1.0000000000000001E-5</v>
      </c>
      <c r="C79" s="1">
        <v>1.0000000000000001E-5</v>
      </c>
      <c r="D79" s="1">
        <v>1.0000000000000001E-5</v>
      </c>
    </row>
    <row r="80" spans="1:4" x14ac:dyDescent="0.4">
      <c r="A80">
        <v>277</v>
      </c>
      <c r="B80">
        <v>1.0000000000000001E-5</v>
      </c>
      <c r="C80" s="1">
        <v>1.0000000000000001E-5</v>
      </c>
      <c r="D80" s="1">
        <v>1.0000000000000001E-5</v>
      </c>
    </row>
    <row r="81" spans="1:4" x14ac:dyDescent="0.4">
      <c r="A81">
        <v>278</v>
      </c>
      <c r="B81">
        <v>1.0000000000000001E-5</v>
      </c>
      <c r="C81" s="1">
        <v>1.0000000000000001E-5</v>
      </c>
      <c r="D81" s="1">
        <v>1.0000000000000001E-5</v>
      </c>
    </row>
    <row r="82" spans="1:4" x14ac:dyDescent="0.4">
      <c r="A82">
        <v>279</v>
      </c>
      <c r="B82">
        <v>1.0000000000000001E-5</v>
      </c>
      <c r="C82" s="1">
        <v>1.0000000000000001E-5</v>
      </c>
      <c r="D82" s="1">
        <v>1.0000000000000001E-5</v>
      </c>
    </row>
    <row r="83" spans="1:4" x14ac:dyDescent="0.4">
      <c r="A83">
        <v>280</v>
      </c>
      <c r="B83">
        <v>1.0000000000000001E-5</v>
      </c>
      <c r="C83" s="1">
        <v>1.0000000000000001E-5</v>
      </c>
      <c r="D83" s="1">
        <v>1.0000000000000001E-5</v>
      </c>
    </row>
    <row r="84" spans="1:4" x14ac:dyDescent="0.4">
      <c r="A84">
        <v>281</v>
      </c>
      <c r="B84">
        <v>1.0000000000000001E-5</v>
      </c>
      <c r="C84" s="1">
        <v>1.0000000000000001E-5</v>
      </c>
      <c r="D84" s="1">
        <v>1.0000000000000001E-5</v>
      </c>
    </row>
    <row r="85" spans="1:4" x14ac:dyDescent="0.4">
      <c r="A85">
        <v>282</v>
      </c>
      <c r="B85">
        <v>1.0000000000000001E-5</v>
      </c>
      <c r="C85" s="1">
        <v>1.0000000000000001E-5</v>
      </c>
      <c r="D85" s="1">
        <v>1.0000000000000001E-5</v>
      </c>
    </row>
    <row r="86" spans="1:4" x14ac:dyDescent="0.4">
      <c r="A86">
        <v>283</v>
      </c>
      <c r="B86">
        <v>1.0000000000000001E-5</v>
      </c>
      <c r="C86" s="1">
        <v>1.0000000000000001E-5</v>
      </c>
      <c r="D86" s="1">
        <v>1.0000000000000001E-5</v>
      </c>
    </row>
    <row r="87" spans="1:4" x14ac:dyDescent="0.4">
      <c r="A87">
        <v>284</v>
      </c>
      <c r="B87">
        <v>1.0000000000000001E-5</v>
      </c>
      <c r="C87" s="1">
        <v>1.0000000000000001E-5</v>
      </c>
      <c r="D87" s="1">
        <v>1.0000000000000001E-5</v>
      </c>
    </row>
    <row r="88" spans="1:4" x14ac:dyDescent="0.4">
      <c r="A88">
        <v>285</v>
      </c>
      <c r="B88">
        <v>1.0000000000000001E-5</v>
      </c>
      <c r="C88" s="1">
        <v>1.0000000000000001E-5</v>
      </c>
      <c r="D88" s="1">
        <v>1.0000000000000001E-5</v>
      </c>
    </row>
    <row r="89" spans="1:4" x14ac:dyDescent="0.4">
      <c r="A89">
        <v>286</v>
      </c>
      <c r="B89">
        <v>1.0000000000000001E-5</v>
      </c>
      <c r="C89" s="1">
        <v>1.0000000000000001E-5</v>
      </c>
      <c r="D89" s="1">
        <v>1.0000000000000001E-5</v>
      </c>
    </row>
    <row r="90" spans="1:4" x14ac:dyDescent="0.4">
      <c r="A90">
        <v>287</v>
      </c>
      <c r="B90">
        <v>1.0000000000000001E-5</v>
      </c>
      <c r="C90" s="1">
        <v>1.0000000000000001E-5</v>
      </c>
      <c r="D90" s="1">
        <v>1.0000000000000001E-5</v>
      </c>
    </row>
    <row r="91" spans="1:4" x14ac:dyDescent="0.4">
      <c r="A91">
        <v>288</v>
      </c>
      <c r="B91">
        <v>1.0000000000000001E-5</v>
      </c>
      <c r="C91" s="1">
        <v>1.0000000000000001E-5</v>
      </c>
      <c r="D91" s="1">
        <v>1.0000000000000001E-5</v>
      </c>
    </row>
    <row r="92" spans="1:4" x14ac:dyDescent="0.4">
      <c r="A92">
        <v>289</v>
      </c>
      <c r="B92">
        <v>1.0000000000000001E-5</v>
      </c>
      <c r="C92" s="1">
        <v>1.0000000000000001E-5</v>
      </c>
      <c r="D92" s="1">
        <v>1.0000000000000001E-5</v>
      </c>
    </row>
    <row r="93" spans="1:4" x14ac:dyDescent="0.4">
      <c r="A93">
        <v>290</v>
      </c>
      <c r="B93">
        <v>1.0000000000000001E-5</v>
      </c>
      <c r="C93" s="1">
        <v>1.0000000000000001E-5</v>
      </c>
      <c r="D93" s="1">
        <v>1.0000000000000001E-5</v>
      </c>
    </row>
    <row r="94" spans="1:4" x14ac:dyDescent="0.4">
      <c r="A94">
        <v>291</v>
      </c>
      <c r="B94">
        <v>1.0000000000000001E-5</v>
      </c>
      <c r="C94" s="1">
        <v>1.0000000000000001E-5</v>
      </c>
      <c r="D94" s="1">
        <v>1.0000000000000001E-5</v>
      </c>
    </row>
    <row r="95" spans="1:4" x14ac:dyDescent="0.4">
      <c r="A95">
        <v>292</v>
      </c>
      <c r="B95">
        <v>1.0000000000000001E-5</v>
      </c>
      <c r="C95" s="1">
        <v>1.0000000000000001E-5</v>
      </c>
      <c r="D95" s="1">
        <v>1.0000000000000001E-5</v>
      </c>
    </row>
    <row r="96" spans="1:4" x14ac:dyDescent="0.4">
      <c r="A96">
        <v>293</v>
      </c>
      <c r="B96">
        <v>1.0000000000000001E-5</v>
      </c>
      <c r="C96" s="1">
        <v>1.0000000000000001E-5</v>
      </c>
      <c r="D96" s="1">
        <v>1.0000000000000001E-5</v>
      </c>
    </row>
    <row r="97" spans="1:4" x14ac:dyDescent="0.4">
      <c r="A97">
        <v>294</v>
      </c>
      <c r="B97">
        <v>1.0000000000000001E-5</v>
      </c>
      <c r="C97" s="1">
        <v>1.0000000000000001E-5</v>
      </c>
      <c r="D97" s="1">
        <v>1.0000000000000001E-5</v>
      </c>
    </row>
    <row r="98" spans="1:4" x14ac:dyDescent="0.4">
      <c r="A98">
        <v>295</v>
      </c>
      <c r="B98">
        <v>1.0000000000000001E-5</v>
      </c>
      <c r="C98" s="1">
        <v>1.0000000000000001E-5</v>
      </c>
      <c r="D98" s="1">
        <v>1.0000000000000001E-5</v>
      </c>
    </row>
    <row r="99" spans="1:4" x14ac:dyDescent="0.4">
      <c r="A99">
        <v>296</v>
      </c>
      <c r="B99">
        <v>1.0000000000000001E-5</v>
      </c>
      <c r="C99" s="1">
        <v>1.0000000000000001E-5</v>
      </c>
      <c r="D99" s="1">
        <v>1.0000000000000001E-5</v>
      </c>
    </row>
    <row r="100" spans="1:4" x14ac:dyDescent="0.4">
      <c r="A100">
        <v>297</v>
      </c>
      <c r="B100">
        <v>1.0000000000000001E-5</v>
      </c>
      <c r="C100" s="1">
        <v>1.0000000000000001E-5</v>
      </c>
      <c r="D100" s="1">
        <v>1.0000000000000001E-5</v>
      </c>
    </row>
    <row r="101" spans="1:4" x14ac:dyDescent="0.4">
      <c r="A101">
        <v>298</v>
      </c>
      <c r="B101">
        <v>1.0000000000000001E-5</v>
      </c>
      <c r="C101" s="1">
        <v>1.0000000000000001E-5</v>
      </c>
      <c r="D101" s="1">
        <v>1.0000000000000001E-5</v>
      </c>
    </row>
    <row r="102" spans="1:4" x14ac:dyDescent="0.4">
      <c r="A102">
        <v>299</v>
      </c>
      <c r="B102">
        <v>1.0000000000000001E-5</v>
      </c>
      <c r="C102" s="1">
        <v>1.0000000000000001E-5</v>
      </c>
      <c r="D102" s="1">
        <v>1.0000000000000001E-5</v>
      </c>
    </row>
    <row r="103" spans="1:4" x14ac:dyDescent="0.4">
      <c r="A103">
        <v>300</v>
      </c>
      <c r="B103">
        <v>1.0000000000000001E-5</v>
      </c>
      <c r="C103" s="1">
        <v>1.0000000000000001E-5</v>
      </c>
      <c r="D103" s="1">
        <v>1.0000000000000001E-5</v>
      </c>
    </row>
    <row r="104" spans="1:4" x14ac:dyDescent="0.4">
      <c r="A104">
        <v>301</v>
      </c>
      <c r="B104">
        <v>1.0000000000000001E-5</v>
      </c>
      <c r="C104" s="1">
        <v>1.0000000000000001E-5</v>
      </c>
      <c r="D104" s="1">
        <v>1.0000000000000001E-5</v>
      </c>
    </row>
    <row r="105" spans="1:4" x14ac:dyDescent="0.4">
      <c r="A105">
        <v>302</v>
      </c>
      <c r="B105">
        <v>1.0000000000000001E-5</v>
      </c>
      <c r="C105" s="1">
        <v>1.0000000000000001E-5</v>
      </c>
      <c r="D105" s="1">
        <v>1.0000000000000001E-5</v>
      </c>
    </row>
    <row r="106" spans="1:4" x14ac:dyDescent="0.4">
      <c r="A106">
        <v>303</v>
      </c>
      <c r="B106">
        <v>1.0000000000000001E-5</v>
      </c>
      <c r="C106" s="1">
        <v>1.0000000000000001E-5</v>
      </c>
      <c r="D106" s="1">
        <v>1.0000000000000001E-5</v>
      </c>
    </row>
    <row r="107" spans="1:4" x14ac:dyDescent="0.4">
      <c r="A107">
        <v>304</v>
      </c>
      <c r="B107">
        <v>1.0000000000000001E-5</v>
      </c>
      <c r="C107" s="1">
        <v>1.0000000000000001E-5</v>
      </c>
      <c r="D107" s="1">
        <v>1.0000000000000001E-5</v>
      </c>
    </row>
    <row r="108" spans="1:4" x14ac:dyDescent="0.4">
      <c r="A108">
        <v>305</v>
      </c>
      <c r="B108">
        <v>1.0000000000000001E-5</v>
      </c>
      <c r="C108" s="1">
        <v>1.0000000000000001E-5</v>
      </c>
      <c r="D108" s="1">
        <v>1.0000000000000001E-5</v>
      </c>
    </row>
    <row r="109" spans="1:4" x14ac:dyDescent="0.4">
      <c r="A109">
        <v>306</v>
      </c>
      <c r="B109">
        <v>1.0000000000000001E-5</v>
      </c>
      <c r="C109" s="1">
        <v>1.0000000000000001E-5</v>
      </c>
      <c r="D109" s="1">
        <v>1.0000000000000001E-5</v>
      </c>
    </row>
    <row r="110" spans="1:4" x14ac:dyDescent="0.4">
      <c r="A110">
        <v>307</v>
      </c>
      <c r="B110">
        <v>1.0000000000000001E-5</v>
      </c>
      <c r="C110" s="1">
        <v>1.0000000000000001E-5</v>
      </c>
      <c r="D110" s="1">
        <v>1.0000000000000001E-5</v>
      </c>
    </row>
    <row r="111" spans="1:4" x14ac:dyDescent="0.4">
      <c r="A111">
        <v>308</v>
      </c>
      <c r="B111">
        <v>1.0000000000000001E-5</v>
      </c>
      <c r="C111" s="1">
        <v>1.0000000000000001E-5</v>
      </c>
      <c r="D111" s="1">
        <v>1.0000000000000001E-5</v>
      </c>
    </row>
    <row r="112" spans="1:4" x14ac:dyDescent="0.4">
      <c r="A112">
        <v>309</v>
      </c>
      <c r="B112">
        <v>1.0000000000000001E-5</v>
      </c>
      <c r="C112" s="1">
        <v>1.0000000000000001E-5</v>
      </c>
      <c r="D112" s="1">
        <v>1.0000000000000001E-5</v>
      </c>
    </row>
    <row r="113" spans="1:4" x14ac:dyDescent="0.4">
      <c r="A113">
        <v>310</v>
      </c>
      <c r="B113">
        <v>1.0000000000000001E-5</v>
      </c>
      <c r="C113" s="1">
        <v>1.0000000000000001E-5</v>
      </c>
      <c r="D113" s="1">
        <v>1.0000000000000001E-5</v>
      </c>
    </row>
    <row r="114" spans="1:4" x14ac:dyDescent="0.4">
      <c r="A114">
        <v>311</v>
      </c>
      <c r="B114">
        <v>1.0000000000000001E-5</v>
      </c>
      <c r="C114" s="1">
        <v>1.0000000000000001E-5</v>
      </c>
      <c r="D114" s="1">
        <v>1.0000000000000001E-5</v>
      </c>
    </row>
    <row r="115" spans="1:4" x14ac:dyDescent="0.4">
      <c r="A115">
        <v>312</v>
      </c>
      <c r="B115">
        <v>1.0000000000000001E-5</v>
      </c>
      <c r="C115" s="1">
        <v>1.0000000000000001E-5</v>
      </c>
      <c r="D115" s="1">
        <v>1.0000000000000001E-5</v>
      </c>
    </row>
    <row r="116" spans="1:4" x14ac:dyDescent="0.4">
      <c r="A116">
        <v>313</v>
      </c>
      <c r="B116">
        <v>1.0000000000000001E-5</v>
      </c>
      <c r="C116" s="1">
        <v>1.0000000000000001E-5</v>
      </c>
      <c r="D116" s="1">
        <v>1.0000000000000001E-5</v>
      </c>
    </row>
    <row r="117" spans="1:4" x14ac:dyDescent="0.4">
      <c r="A117">
        <v>314</v>
      </c>
      <c r="B117">
        <v>1.0000000000000001E-5</v>
      </c>
      <c r="C117" s="1">
        <v>1.0000000000000001E-5</v>
      </c>
      <c r="D117" s="1">
        <v>1.0000000000000001E-5</v>
      </c>
    </row>
    <row r="118" spans="1:4" x14ac:dyDescent="0.4">
      <c r="A118">
        <v>315</v>
      </c>
      <c r="B118">
        <v>1.0000000000000001E-5</v>
      </c>
      <c r="C118" s="1">
        <v>1.0000000000000001E-5</v>
      </c>
      <c r="D118" s="1">
        <v>1.0000000000000001E-5</v>
      </c>
    </row>
    <row r="119" spans="1:4" x14ac:dyDescent="0.4">
      <c r="A119">
        <v>316</v>
      </c>
      <c r="B119">
        <v>1.0000000000000001E-5</v>
      </c>
      <c r="C119" s="1">
        <v>1.0000000000000001E-5</v>
      </c>
      <c r="D119" s="1">
        <v>1.0000000000000001E-5</v>
      </c>
    </row>
    <row r="120" spans="1:4" x14ac:dyDescent="0.4">
      <c r="A120">
        <v>317</v>
      </c>
      <c r="B120">
        <v>1.0000000000000001E-5</v>
      </c>
      <c r="C120" s="1">
        <v>1.0000000000000001E-5</v>
      </c>
      <c r="D120" s="1">
        <v>1.0000000000000001E-5</v>
      </c>
    </row>
    <row r="121" spans="1:4" x14ac:dyDescent="0.4">
      <c r="A121">
        <v>318</v>
      </c>
      <c r="B121">
        <v>1.0000000000000001E-5</v>
      </c>
      <c r="C121" s="1">
        <v>1.0000000000000001E-5</v>
      </c>
      <c r="D121" s="1">
        <v>1.0000000000000001E-5</v>
      </c>
    </row>
    <row r="122" spans="1:4" x14ac:dyDescent="0.4">
      <c r="A122">
        <v>319</v>
      </c>
      <c r="B122">
        <v>1.0000000000000001E-5</v>
      </c>
      <c r="C122" s="1">
        <v>1.0000000000000001E-5</v>
      </c>
      <c r="D122" s="1">
        <v>1.0000000000000001E-5</v>
      </c>
    </row>
    <row r="123" spans="1:4" x14ac:dyDescent="0.4">
      <c r="A123">
        <v>320</v>
      </c>
      <c r="B123">
        <v>1.0000000000000001E-5</v>
      </c>
      <c r="C123" s="1">
        <v>1.0000000000000001E-5</v>
      </c>
      <c r="D123" s="1">
        <v>1.0000000000000001E-5</v>
      </c>
    </row>
    <row r="124" spans="1:4" x14ac:dyDescent="0.4">
      <c r="A124">
        <v>321</v>
      </c>
      <c r="B124">
        <v>1.0000000000000001E-5</v>
      </c>
      <c r="C124" s="1">
        <v>1.0000000000000001E-5</v>
      </c>
      <c r="D124" s="1">
        <v>1.0000000000000001E-5</v>
      </c>
    </row>
    <row r="125" spans="1:4" x14ac:dyDescent="0.4">
      <c r="A125">
        <v>322</v>
      </c>
      <c r="B125">
        <v>1.0000000000000001E-5</v>
      </c>
      <c r="C125" s="1">
        <v>1.0000000000000001E-5</v>
      </c>
      <c r="D125" s="1">
        <v>1.0000000000000001E-5</v>
      </c>
    </row>
    <row r="126" spans="1:4" x14ac:dyDescent="0.4">
      <c r="A126">
        <v>323</v>
      </c>
      <c r="B126">
        <v>1.0000000000000001E-5</v>
      </c>
      <c r="C126" s="1">
        <v>1.0000000000000001E-5</v>
      </c>
      <c r="D126" s="1">
        <v>1.0000000000000001E-5</v>
      </c>
    </row>
    <row r="127" spans="1:4" x14ac:dyDescent="0.4">
      <c r="A127">
        <v>324</v>
      </c>
      <c r="B127">
        <v>1.0000000000000001E-5</v>
      </c>
      <c r="C127" s="1">
        <v>1.0000000000000001E-5</v>
      </c>
      <c r="D127" s="1">
        <v>1.0000000000000001E-5</v>
      </c>
    </row>
    <row r="128" spans="1:4" x14ac:dyDescent="0.4">
      <c r="A128">
        <v>325</v>
      </c>
      <c r="B128">
        <v>1.0000000000000001E-5</v>
      </c>
      <c r="C128" s="1">
        <v>1.4757065332758934E-5</v>
      </c>
      <c r="D128" s="1">
        <v>1.0000000000000001E-5</v>
      </c>
    </row>
    <row r="129" spans="1:4" x14ac:dyDescent="0.4">
      <c r="A129">
        <v>326</v>
      </c>
      <c r="B129">
        <v>1.0000000000000001E-5</v>
      </c>
      <c r="C129" s="1">
        <v>2.5003453616964267E-5</v>
      </c>
      <c r="D129" s="1">
        <v>1.0000000000000001E-5</v>
      </c>
    </row>
    <row r="130" spans="1:4" x14ac:dyDescent="0.4">
      <c r="A130">
        <v>327</v>
      </c>
      <c r="B130">
        <v>1.0000000000000001E-5</v>
      </c>
      <c r="C130" s="1">
        <v>4.5394161665020251E-5</v>
      </c>
      <c r="D130" s="1">
        <v>1.0000000000000001E-5</v>
      </c>
    </row>
    <row r="131" spans="1:4" x14ac:dyDescent="0.4">
      <c r="A131">
        <v>328</v>
      </c>
      <c r="B131">
        <v>1.0000000000000001E-5</v>
      </c>
      <c r="C131" s="1">
        <v>7.7624711662869193E-5</v>
      </c>
      <c r="D131" s="1">
        <v>1.0000000000000001E-5</v>
      </c>
    </row>
    <row r="132" spans="1:4" x14ac:dyDescent="0.4">
      <c r="A132">
        <v>329</v>
      </c>
      <c r="B132">
        <v>1.0000000000000001E-5</v>
      </c>
      <c r="C132" s="1">
        <v>1.3001695780332891E-4</v>
      </c>
      <c r="D132" s="1">
        <v>1.0000000000000001E-5</v>
      </c>
    </row>
    <row r="133" spans="1:4" x14ac:dyDescent="0.4">
      <c r="A133">
        <v>330</v>
      </c>
      <c r="B133">
        <v>1.0000000000000001E-5</v>
      </c>
      <c r="C133" s="1">
        <v>1.990673338987185E-4</v>
      </c>
      <c r="D133" s="1">
        <v>1.0000000000000001E-5</v>
      </c>
    </row>
    <row r="134" spans="1:4" x14ac:dyDescent="0.4">
      <c r="A134">
        <v>331</v>
      </c>
      <c r="B134">
        <v>1.0000000000000001E-5</v>
      </c>
      <c r="C134" s="1">
        <v>3.0060763026282315E-4</v>
      </c>
      <c r="D134" s="1">
        <v>1.0000000000000001E-5</v>
      </c>
    </row>
    <row r="135" spans="1:4" x14ac:dyDescent="0.4">
      <c r="A135">
        <v>332</v>
      </c>
      <c r="B135">
        <v>1.0000000000000001E-5</v>
      </c>
      <c r="C135" s="1">
        <v>4.5603691595129582E-4</v>
      </c>
      <c r="D135" s="1">
        <v>1.0000000000000001E-5</v>
      </c>
    </row>
    <row r="136" spans="1:4" x14ac:dyDescent="0.4">
      <c r="A136">
        <v>333</v>
      </c>
      <c r="B136">
        <v>1.0000000000000001E-5</v>
      </c>
      <c r="C136" s="1">
        <v>6.9662651411076827E-4</v>
      </c>
      <c r="D136" s="1">
        <v>1.0000000000000001E-5</v>
      </c>
    </row>
    <row r="137" spans="1:4" x14ac:dyDescent="0.4">
      <c r="A137">
        <v>334</v>
      </c>
      <c r="B137">
        <v>1.0000000000000001E-5</v>
      </c>
      <c r="C137" s="1">
        <v>1.0665961212302571E-3</v>
      </c>
      <c r="D137" s="1">
        <v>1.0000000000000001E-5</v>
      </c>
    </row>
    <row r="138" spans="1:4" x14ac:dyDescent="0.4">
      <c r="A138">
        <v>335</v>
      </c>
      <c r="B138">
        <v>1.0000000000000001E-5</v>
      </c>
      <c r="C138" s="1">
        <v>1.5310874616820305E-3</v>
      </c>
      <c r="D138" s="1">
        <v>1.0000000000000001E-5</v>
      </c>
    </row>
    <row r="139" spans="1:4" x14ac:dyDescent="0.4">
      <c r="A139">
        <v>336</v>
      </c>
      <c r="B139">
        <v>1.0000000000000001E-5</v>
      </c>
      <c r="C139" s="1">
        <v>2.254239212152427E-3</v>
      </c>
      <c r="D139" s="1">
        <v>1.0000000000000001E-5</v>
      </c>
    </row>
    <row r="140" spans="1:4" x14ac:dyDescent="0.4">
      <c r="A140">
        <v>337</v>
      </c>
      <c r="B140">
        <v>1.0000000000000001E-5</v>
      </c>
      <c r="C140" s="1">
        <v>2.9512092266663864E-3</v>
      </c>
      <c r="D140" s="1">
        <v>1.0000000000000001E-5</v>
      </c>
    </row>
    <row r="141" spans="1:4" x14ac:dyDescent="0.4">
      <c r="A141">
        <v>338</v>
      </c>
      <c r="B141">
        <v>1.0000000000000001E-5</v>
      </c>
      <c r="C141" s="1">
        <v>3.8194427084004608E-3</v>
      </c>
      <c r="D141" s="1">
        <v>1.0000000000000001E-5</v>
      </c>
    </row>
    <row r="142" spans="1:4" x14ac:dyDescent="0.4">
      <c r="A142">
        <v>339</v>
      </c>
      <c r="B142">
        <v>1.0000000000000001E-5</v>
      </c>
      <c r="C142" s="1">
        <v>4.8194779762512708E-3</v>
      </c>
      <c r="D142" s="1">
        <v>1.0000000000000001E-5</v>
      </c>
    </row>
    <row r="143" spans="1:4" x14ac:dyDescent="0.4">
      <c r="A143">
        <v>340</v>
      </c>
      <c r="B143">
        <v>1.0000000000000001E-5</v>
      </c>
      <c r="C143" s="1">
        <v>6.0394862937637964E-3</v>
      </c>
      <c r="D143" s="1">
        <v>1.0000000000000001E-5</v>
      </c>
    </row>
    <row r="144" spans="1:4" x14ac:dyDescent="0.4">
      <c r="A144">
        <v>341</v>
      </c>
      <c r="B144">
        <v>1.0000000000000001E-5</v>
      </c>
      <c r="C144" s="1">
        <v>7.5162289401820587E-3</v>
      </c>
      <c r="D144" s="1">
        <v>1.0000000000000001E-5</v>
      </c>
    </row>
    <row r="145" spans="1:4" x14ac:dyDescent="0.4">
      <c r="A145">
        <v>342</v>
      </c>
      <c r="B145">
        <v>1.0000000000000001E-5</v>
      </c>
      <c r="C145" s="1">
        <v>9.162204901219986E-3</v>
      </c>
      <c r="D145" s="1">
        <v>1.0000000000000001E-5</v>
      </c>
    </row>
    <row r="146" spans="1:4" x14ac:dyDescent="0.4">
      <c r="A146">
        <v>343</v>
      </c>
      <c r="B146">
        <v>1.0000000000000001E-5</v>
      </c>
      <c r="C146" s="1">
        <v>1.1220184543019634E-2</v>
      </c>
      <c r="D146" s="1">
        <v>1.0000000000000001E-5</v>
      </c>
    </row>
    <row r="147" spans="1:4" x14ac:dyDescent="0.4">
      <c r="A147">
        <v>344</v>
      </c>
      <c r="B147">
        <v>1.0000000000000001E-5</v>
      </c>
      <c r="C147" s="1">
        <v>1.3835663789717807E-2</v>
      </c>
      <c r="D147" s="1">
        <v>1.0000000000000001E-5</v>
      </c>
    </row>
    <row r="148" spans="1:4" x14ac:dyDescent="0.4">
      <c r="A148">
        <v>345</v>
      </c>
      <c r="B148">
        <v>1.0000000000000001E-5</v>
      </c>
      <c r="C148" s="1">
        <v>1.6710906143107069E-2</v>
      </c>
      <c r="D148" s="1">
        <v>1.0000000000000001E-5</v>
      </c>
    </row>
    <row r="149" spans="1:4" x14ac:dyDescent="0.4">
      <c r="A149">
        <v>346</v>
      </c>
      <c r="B149">
        <v>1.503141966090019E-5</v>
      </c>
      <c r="C149" s="1">
        <v>1.9633602768360455E-2</v>
      </c>
      <c r="D149" s="1">
        <v>1.0000000000000001E-5</v>
      </c>
    </row>
    <row r="150" spans="1:4" x14ac:dyDescent="0.4">
      <c r="A150">
        <v>347</v>
      </c>
      <c r="B150">
        <v>2.2750974307720695E-5</v>
      </c>
      <c r="C150" s="1">
        <v>2.27509743077207E-2</v>
      </c>
      <c r="D150" s="1">
        <v>1.0000000000000001E-5</v>
      </c>
    </row>
    <row r="151" spans="1:4" x14ac:dyDescent="0.4">
      <c r="A151">
        <v>348</v>
      </c>
      <c r="B151">
        <v>3.2359365692962775E-5</v>
      </c>
      <c r="C151" s="1">
        <v>2.6061535499988939E-2</v>
      </c>
      <c r="D151" s="1">
        <v>1.0000000000000001E-5</v>
      </c>
    </row>
    <row r="152" spans="1:4" x14ac:dyDescent="0.4">
      <c r="A152">
        <v>349</v>
      </c>
      <c r="B152">
        <v>4.560369159512953E-5</v>
      </c>
      <c r="C152" s="1">
        <v>2.9922646366081884E-2</v>
      </c>
      <c r="D152" s="1">
        <v>1.0000000000000001E-5</v>
      </c>
    </row>
    <row r="153" spans="1:4" x14ac:dyDescent="0.4">
      <c r="A153">
        <v>350</v>
      </c>
      <c r="B153">
        <v>6.4120957658516197E-5</v>
      </c>
      <c r="C153" s="1">
        <v>3.39E-2</v>
      </c>
      <c r="D153" s="1">
        <v>1.0000000000000001E-5</v>
      </c>
    </row>
    <row r="154" spans="1:4" x14ac:dyDescent="0.4">
      <c r="A154">
        <v>351</v>
      </c>
      <c r="B154">
        <v>8.8715601203796091E-5</v>
      </c>
      <c r="C154" s="1">
        <v>3.8200000000000005E-2</v>
      </c>
      <c r="D154" s="1">
        <v>1.0000000000000001E-5</v>
      </c>
    </row>
    <row r="155" spans="1:4" x14ac:dyDescent="0.4">
      <c r="A155">
        <v>352</v>
      </c>
      <c r="B155">
        <v>1.1912420080273737E-4</v>
      </c>
      <c r="C155" s="1">
        <v>4.3300000000000005E-2</v>
      </c>
      <c r="D155" s="1">
        <v>1.0000000000000001E-5</v>
      </c>
    </row>
    <row r="156" spans="1:4" x14ac:dyDescent="0.4">
      <c r="A156">
        <v>353</v>
      </c>
      <c r="B156">
        <v>1.6255487557504834E-4</v>
      </c>
      <c r="C156" s="1">
        <v>4.8100000000000004E-2</v>
      </c>
      <c r="D156" s="1">
        <v>1.0000000000000001E-5</v>
      </c>
    </row>
    <row r="157" spans="1:4" x14ac:dyDescent="0.4">
      <c r="A157">
        <v>354</v>
      </c>
      <c r="B157">
        <v>2.1527817347243727E-4</v>
      </c>
      <c r="C157" s="1">
        <v>5.3400000000000003E-2</v>
      </c>
      <c r="D157" s="1">
        <v>1.0000000000000001E-5</v>
      </c>
    </row>
    <row r="158" spans="1:4" x14ac:dyDescent="0.4">
      <c r="A158">
        <v>355</v>
      </c>
      <c r="B158">
        <v>2.7669416454115112E-4</v>
      </c>
      <c r="C158" s="1">
        <v>5.8500000000000003E-2</v>
      </c>
      <c r="D158" s="1">
        <v>1.0000000000000001E-5</v>
      </c>
    </row>
    <row r="159" spans="1:4" x14ac:dyDescent="0.4">
      <c r="A159">
        <v>356</v>
      </c>
      <c r="B159">
        <v>3.5156044052829814E-4</v>
      </c>
      <c r="C159" s="1">
        <v>6.4500000000000002E-2</v>
      </c>
      <c r="D159" s="1">
        <v>1.0000000000000001E-5</v>
      </c>
    </row>
    <row r="160" spans="1:4" x14ac:dyDescent="0.4">
      <c r="A160">
        <v>357</v>
      </c>
      <c r="B160">
        <v>4.5185594437492237E-4</v>
      </c>
      <c r="C160" s="1">
        <v>7.0000000000000007E-2</v>
      </c>
      <c r="D160" s="1">
        <v>1.0000000000000001E-5</v>
      </c>
    </row>
    <row r="161" spans="1:4" x14ac:dyDescent="0.4">
      <c r="A161">
        <v>358</v>
      </c>
      <c r="B161">
        <v>5.5335010921573593E-4</v>
      </c>
      <c r="C161" s="1">
        <v>7.6300000000000007E-2</v>
      </c>
      <c r="D161" s="1">
        <v>1.0000000000000001E-5</v>
      </c>
    </row>
    <row r="162" spans="1:4" x14ac:dyDescent="0.4">
      <c r="A162">
        <v>359</v>
      </c>
      <c r="B162">
        <v>6.9023980384024148E-4</v>
      </c>
      <c r="C162" s="1">
        <v>8.2600000000000007E-2</v>
      </c>
      <c r="D162" s="1">
        <v>1.0000000000000001E-5</v>
      </c>
    </row>
    <row r="163" spans="1:4" x14ac:dyDescent="0.4">
      <c r="A163">
        <v>360</v>
      </c>
      <c r="B163">
        <v>8.4722741414059604E-4</v>
      </c>
      <c r="C163" s="1">
        <v>8.8800000000000004E-2</v>
      </c>
      <c r="D163" s="1">
        <v>1.0000000000000001E-5</v>
      </c>
    </row>
    <row r="164" spans="1:4" x14ac:dyDescent="0.4">
      <c r="A164">
        <v>361</v>
      </c>
      <c r="B164">
        <v>1.0232929922807533E-3</v>
      </c>
      <c r="C164" s="1">
        <v>9.4700000000000006E-2</v>
      </c>
      <c r="D164" s="1">
        <v>1.0000000000000001E-5</v>
      </c>
    </row>
    <row r="165" spans="1:4" x14ac:dyDescent="0.4">
      <c r="A165">
        <v>362</v>
      </c>
      <c r="B165">
        <v>1.2246161992650485E-3</v>
      </c>
      <c r="C165" s="1">
        <v>0.1012</v>
      </c>
      <c r="D165" s="1">
        <v>1.0000000000000001E-5</v>
      </c>
    </row>
    <row r="166" spans="1:4" x14ac:dyDescent="0.4">
      <c r="A166">
        <v>363</v>
      </c>
      <c r="B166">
        <v>1.4487718535447607E-3</v>
      </c>
      <c r="C166" s="1">
        <v>0.10740000000000001</v>
      </c>
      <c r="D166" s="1">
        <v>1.0000000000000001E-5</v>
      </c>
    </row>
    <row r="167" spans="1:4" x14ac:dyDescent="0.4">
      <c r="A167">
        <v>364</v>
      </c>
      <c r="B167">
        <v>1.6749428760264374E-3</v>
      </c>
      <c r="C167" s="1">
        <v>0.1134</v>
      </c>
      <c r="D167" s="1">
        <v>1.0000000000000001E-5</v>
      </c>
    </row>
    <row r="168" spans="1:4" x14ac:dyDescent="0.4">
      <c r="A168">
        <v>365</v>
      </c>
      <c r="B168">
        <v>1.9543394557753929E-3</v>
      </c>
      <c r="C168" s="1">
        <v>0.11900000000000001</v>
      </c>
      <c r="D168" s="1">
        <v>1.0000000000000001E-5</v>
      </c>
    </row>
    <row r="169" spans="1:4" x14ac:dyDescent="0.4">
      <c r="A169">
        <v>366</v>
      </c>
      <c r="B169">
        <v>2.2181964198002176E-3</v>
      </c>
      <c r="C169" s="1">
        <v>0.12380000000000001</v>
      </c>
      <c r="D169" s="1">
        <v>1.0000000000000001E-5</v>
      </c>
    </row>
    <row r="170" spans="1:4" x14ac:dyDescent="0.4">
      <c r="A170">
        <v>367</v>
      </c>
      <c r="B170">
        <v>2.540972705549305E-3</v>
      </c>
      <c r="C170" s="1">
        <v>0.12860000000000002</v>
      </c>
      <c r="D170" s="1">
        <v>1.0000000000000001E-5</v>
      </c>
    </row>
    <row r="171" spans="1:4" x14ac:dyDescent="0.4">
      <c r="A171">
        <v>368</v>
      </c>
      <c r="B171">
        <v>2.8248799749157052E-3</v>
      </c>
      <c r="C171" s="1">
        <v>0.13290000000000002</v>
      </c>
      <c r="D171" s="1">
        <v>1.0000000000000001E-5</v>
      </c>
    </row>
    <row r="172" spans="1:4" x14ac:dyDescent="0.4">
      <c r="A172">
        <v>369</v>
      </c>
      <c r="B172">
        <v>3.1188895840939348E-3</v>
      </c>
      <c r="C172" s="1">
        <v>0.1366</v>
      </c>
      <c r="D172" s="1">
        <v>1.0000000000000001E-5</v>
      </c>
    </row>
    <row r="173" spans="1:4" x14ac:dyDescent="0.4">
      <c r="A173">
        <v>370</v>
      </c>
      <c r="B173">
        <v>3.4040818970100064E-3</v>
      </c>
      <c r="C173" s="1">
        <v>0.1391</v>
      </c>
      <c r="D173" s="1">
        <v>1.0000000000000001E-5</v>
      </c>
    </row>
    <row r="174" spans="1:4" x14ac:dyDescent="0.4">
      <c r="A174">
        <v>371</v>
      </c>
      <c r="B174">
        <v>3.5892193464500529E-3</v>
      </c>
      <c r="C174" s="1">
        <v>0.13970000000000002</v>
      </c>
      <c r="D174" s="1">
        <v>1.0000000000000001E-5</v>
      </c>
    </row>
    <row r="175" spans="1:4" x14ac:dyDescent="0.4">
      <c r="A175">
        <v>372</v>
      </c>
      <c r="B175">
        <v>3.7325015779572047E-3</v>
      </c>
      <c r="C175" s="1">
        <v>0.1391</v>
      </c>
      <c r="D175" s="1">
        <v>1.0000000000000001E-5</v>
      </c>
    </row>
    <row r="176" spans="1:4" x14ac:dyDescent="0.4">
      <c r="A176">
        <v>373</v>
      </c>
      <c r="B176">
        <v>3.8370724549227847E-3</v>
      </c>
      <c r="C176" s="1">
        <v>0.13739999999999999</v>
      </c>
      <c r="D176" s="1">
        <v>1.0000000000000001E-5</v>
      </c>
    </row>
    <row r="177" spans="1:4" x14ac:dyDescent="0.4">
      <c r="A177">
        <v>374</v>
      </c>
      <c r="B177">
        <v>3.9264493539959951E-3</v>
      </c>
      <c r="C177" s="1">
        <v>0.1363</v>
      </c>
      <c r="D177" s="1">
        <v>1.0000000000000001E-5</v>
      </c>
    </row>
    <row r="178" spans="1:4" x14ac:dyDescent="0.4">
      <c r="A178">
        <v>375</v>
      </c>
      <c r="B178">
        <v>4.0738027780411225E-3</v>
      </c>
      <c r="C178" s="1">
        <v>0.13600000000000001</v>
      </c>
      <c r="D178" s="1">
        <v>1.0000000000000001E-5</v>
      </c>
    </row>
    <row r="179" spans="1:4" x14ac:dyDescent="0.4">
      <c r="A179">
        <v>376</v>
      </c>
      <c r="B179">
        <v>4.2364296604954083E-3</v>
      </c>
      <c r="C179" s="1">
        <v>0.13600000000000001</v>
      </c>
      <c r="D179" s="1">
        <v>1.0000000000000001E-5</v>
      </c>
    </row>
    <row r="180" spans="1:4" x14ac:dyDescent="0.4">
      <c r="A180">
        <v>377</v>
      </c>
      <c r="B180">
        <v>4.446312674691086E-3</v>
      </c>
      <c r="C180" s="1">
        <v>0.1366</v>
      </c>
      <c r="D180" s="1">
        <v>1.0000000000000001E-5</v>
      </c>
    </row>
    <row r="181" spans="1:4" x14ac:dyDescent="0.4">
      <c r="A181">
        <v>378</v>
      </c>
      <c r="B181">
        <v>4.6451527522274891E-3</v>
      </c>
      <c r="C181" s="1">
        <v>0.13739999999999999</v>
      </c>
      <c r="D181" s="1">
        <v>1.0000000000000001E-5</v>
      </c>
    </row>
    <row r="182" spans="1:4" x14ac:dyDescent="0.4">
      <c r="A182">
        <v>379</v>
      </c>
      <c r="B182">
        <v>4.9317380395493557E-3</v>
      </c>
      <c r="C182" s="1">
        <v>0.13970000000000002</v>
      </c>
      <c r="D182" s="1">
        <v>1.0000000000000001E-5</v>
      </c>
    </row>
    <row r="183" spans="1:4" x14ac:dyDescent="0.4">
      <c r="A183">
        <v>380</v>
      </c>
      <c r="B183">
        <v>5.2844525177517991E-3</v>
      </c>
      <c r="C183" s="1">
        <v>0.1439</v>
      </c>
      <c r="D183" s="1">
        <v>1.0000000000000001E-5</v>
      </c>
    </row>
    <row r="184" spans="1:4" x14ac:dyDescent="0.4">
      <c r="A184">
        <v>381</v>
      </c>
      <c r="B184">
        <v>5.767664633922507E-3</v>
      </c>
      <c r="C184" s="1">
        <v>0.14980000000000002</v>
      </c>
      <c r="D184" s="1">
        <v>1.0000000000000001E-5</v>
      </c>
    </row>
    <row r="185" spans="1:4" x14ac:dyDescent="0.4">
      <c r="A185">
        <v>382</v>
      </c>
      <c r="B185">
        <v>6.3826348619054844E-3</v>
      </c>
      <c r="C185" s="1">
        <v>0.1578</v>
      </c>
      <c r="D185" s="1">
        <v>1.0000000000000001E-5</v>
      </c>
    </row>
    <row r="186" spans="1:4" x14ac:dyDescent="0.4">
      <c r="A186">
        <v>383</v>
      </c>
      <c r="B186">
        <v>7.1449632607551283E-3</v>
      </c>
      <c r="C186" s="1">
        <v>0.16650000000000001</v>
      </c>
      <c r="D186" s="1">
        <v>1.0000000000000001E-5</v>
      </c>
    </row>
    <row r="187" spans="1:4" x14ac:dyDescent="0.4">
      <c r="A187">
        <v>384</v>
      </c>
      <c r="B187">
        <v>7.9799468726797669E-3</v>
      </c>
      <c r="C187" s="1">
        <v>0.1759</v>
      </c>
      <c r="D187" s="1">
        <v>1.0000000000000001E-5</v>
      </c>
    </row>
    <row r="188" spans="1:4" x14ac:dyDescent="0.4">
      <c r="A188">
        <v>385</v>
      </c>
      <c r="B188">
        <v>8.9125093813374554E-3</v>
      </c>
      <c r="C188" s="1">
        <v>0.18490000000000001</v>
      </c>
      <c r="D188" s="1">
        <v>1.0000000000000001E-5</v>
      </c>
    </row>
    <row r="189" spans="1:4" x14ac:dyDescent="0.4">
      <c r="A189">
        <v>386</v>
      </c>
      <c r="B189">
        <v>1.0050000000000002E-2</v>
      </c>
      <c r="C189" s="1">
        <v>0.1928</v>
      </c>
      <c r="D189" s="1">
        <v>1.0000000000000001E-5</v>
      </c>
    </row>
    <row r="190" spans="1:4" x14ac:dyDescent="0.4">
      <c r="A190">
        <v>387</v>
      </c>
      <c r="B190">
        <v>1.1290000000000001E-2</v>
      </c>
      <c r="C190" s="1">
        <v>0.20130000000000001</v>
      </c>
      <c r="D190" s="1">
        <v>1.0000000000000001E-5</v>
      </c>
    </row>
    <row r="191" spans="1:4" x14ac:dyDescent="0.4">
      <c r="A191">
        <v>388</v>
      </c>
      <c r="B191">
        <v>1.2360000000000001E-2</v>
      </c>
      <c r="C191" s="1">
        <v>0.20980000000000001</v>
      </c>
      <c r="D191" s="1">
        <v>1.0000000000000001E-5</v>
      </c>
    </row>
    <row r="192" spans="1:4" x14ac:dyDescent="0.4">
      <c r="A192">
        <v>389</v>
      </c>
      <c r="B192">
        <v>1.3610000000000001E-2</v>
      </c>
      <c r="C192" s="1">
        <v>0.2177</v>
      </c>
      <c r="D192" s="1">
        <v>1.0000000000000001E-5</v>
      </c>
    </row>
    <row r="193" spans="1:4" x14ac:dyDescent="0.4">
      <c r="A193">
        <v>390</v>
      </c>
      <c r="B193">
        <v>1.4640000000000002E-2</v>
      </c>
      <c r="C193" s="1">
        <v>0.22500000000000001</v>
      </c>
      <c r="D193" s="1">
        <v>1.0000000000000001E-5</v>
      </c>
    </row>
    <row r="194" spans="1:4" x14ac:dyDescent="0.4">
      <c r="A194">
        <v>391</v>
      </c>
      <c r="B194">
        <v>1.5540000000000002E-2</v>
      </c>
      <c r="C194" s="1">
        <v>0.23130000000000001</v>
      </c>
      <c r="D194" s="1">
        <v>1.0000000000000001E-5</v>
      </c>
    </row>
    <row r="195" spans="1:4" x14ac:dyDescent="0.4">
      <c r="A195">
        <v>392</v>
      </c>
      <c r="B195">
        <v>1.6530000000000003E-2</v>
      </c>
      <c r="C195" s="1">
        <v>0.23720000000000002</v>
      </c>
      <c r="D195" s="1">
        <v>1.0000000000000001E-5</v>
      </c>
    </row>
    <row r="196" spans="1:4" x14ac:dyDescent="0.4">
      <c r="A196">
        <v>393</v>
      </c>
      <c r="B196">
        <v>1.7430000000000001E-2</v>
      </c>
      <c r="C196" s="1">
        <v>0.2429</v>
      </c>
      <c r="D196" s="1">
        <v>1.0000000000000001E-5</v>
      </c>
    </row>
    <row r="197" spans="1:4" x14ac:dyDescent="0.4">
      <c r="A197">
        <v>394</v>
      </c>
      <c r="B197">
        <v>1.8250000000000002E-2</v>
      </c>
      <c r="C197" s="1">
        <v>0.24790000000000001</v>
      </c>
      <c r="D197" s="1">
        <v>1.0000000000000001E-5</v>
      </c>
    </row>
    <row r="198" spans="1:4" x14ac:dyDescent="0.4">
      <c r="A198">
        <v>395</v>
      </c>
      <c r="B198">
        <v>1.9100000000000002E-2</v>
      </c>
      <c r="C198" s="1">
        <v>0.253</v>
      </c>
      <c r="D198" s="1">
        <v>1.0000000000000001E-5</v>
      </c>
    </row>
    <row r="199" spans="1:4" x14ac:dyDescent="0.4">
      <c r="A199">
        <v>396</v>
      </c>
      <c r="B199">
        <v>1.992E-2</v>
      </c>
      <c r="C199" s="1">
        <v>0.25670000000000004</v>
      </c>
      <c r="D199" s="1">
        <v>1.0000000000000001E-5</v>
      </c>
    </row>
    <row r="200" spans="1:4" x14ac:dyDescent="0.4">
      <c r="A200">
        <v>397</v>
      </c>
      <c r="B200">
        <v>2.0650000000000002E-2</v>
      </c>
      <c r="C200" s="1">
        <v>0.26069999999999999</v>
      </c>
      <c r="D200" s="1">
        <v>1.0000000000000001E-5</v>
      </c>
    </row>
    <row r="201" spans="1:4" x14ac:dyDescent="0.4">
      <c r="A201">
        <v>398</v>
      </c>
      <c r="B201">
        <v>2.1470000000000003E-2</v>
      </c>
      <c r="C201" s="1">
        <v>0.26350000000000001</v>
      </c>
      <c r="D201" s="1">
        <v>1.0000000000000001E-5</v>
      </c>
    </row>
    <row r="202" spans="1:4" x14ac:dyDescent="0.4">
      <c r="A202">
        <v>399</v>
      </c>
      <c r="B202">
        <v>2.2240000000000003E-2</v>
      </c>
      <c r="C202" s="1">
        <v>0.26600000000000001</v>
      </c>
      <c r="D202" s="1">
        <v>1.0000000000000001E-5</v>
      </c>
    </row>
    <row r="203" spans="1:4" x14ac:dyDescent="0.4">
      <c r="A203">
        <v>400</v>
      </c>
      <c r="B203">
        <v>2.3010000000000003E-2</v>
      </c>
      <c r="C203" s="1">
        <v>0.26890000000000003</v>
      </c>
      <c r="D203" s="1">
        <v>1.0000000000000001E-5</v>
      </c>
    </row>
    <row r="204" spans="1:4" x14ac:dyDescent="0.4">
      <c r="A204">
        <v>401</v>
      </c>
      <c r="B204">
        <v>2.3700000000000002E-2</v>
      </c>
      <c r="C204" s="1">
        <v>0.27100000000000002</v>
      </c>
      <c r="D204" s="1">
        <v>1.0000000000000001E-5</v>
      </c>
    </row>
    <row r="205" spans="1:4" x14ac:dyDescent="0.4">
      <c r="A205">
        <v>402</v>
      </c>
      <c r="B205">
        <v>2.4300000000000002E-2</v>
      </c>
      <c r="C205" s="1">
        <v>0.27240999999999999</v>
      </c>
      <c r="D205" s="1">
        <v>1.0000000000000001E-5</v>
      </c>
    </row>
    <row r="206" spans="1:4" x14ac:dyDescent="0.4">
      <c r="A206">
        <v>403</v>
      </c>
      <c r="B206">
        <v>2.4900000000000002E-2</v>
      </c>
      <c r="C206" s="1">
        <v>0.27346000000000004</v>
      </c>
      <c r="D206" s="1">
        <v>1.0000000000000001E-5</v>
      </c>
    </row>
    <row r="207" spans="1:4" x14ac:dyDescent="0.4">
      <c r="A207">
        <v>404</v>
      </c>
      <c r="B207">
        <v>2.5460000000000003E-2</v>
      </c>
      <c r="C207" s="1">
        <v>0.27440000000000003</v>
      </c>
      <c r="D207" s="1">
        <v>1.0000000000000001E-5</v>
      </c>
    </row>
    <row r="208" spans="1:4" x14ac:dyDescent="0.4">
      <c r="A208">
        <v>405</v>
      </c>
      <c r="B208">
        <v>2.6060000000000003E-2</v>
      </c>
      <c r="C208" s="1">
        <v>0.27507999999999999</v>
      </c>
      <c r="D208" s="1">
        <v>1.0000000000000001E-5</v>
      </c>
    </row>
    <row r="209" spans="1:4" x14ac:dyDescent="0.4">
      <c r="A209">
        <v>406</v>
      </c>
      <c r="B209">
        <v>2.6530000000000001E-2</v>
      </c>
      <c r="C209" s="1">
        <v>0.27539000000000002</v>
      </c>
      <c r="D209" s="1">
        <v>1.0000000000000001E-5</v>
      </c>
    </row>
    <row r="210" spans="1:4" x14ac:dyDescent="0.4">
      <c r="A210">
        <v>407</v>
      </c>
      <c r="B210">
        <v>2.6920000000000003E-2</v>
      </c>
      <c r="C210" s="1">
        <v>0.27534000000000003</v>
      </c>
      <c r="D210" s="1">
        <v>1.0000000000000001E-5</v>
      </c>
    </row>
    <row r="211" spans="1:4" x14ac:dyDescent="0.4">
      <c r="A211">
        <v>408</v>
      </c>
      <c r="B211">
        <v>2.7350000000000003E-2</v>
      </c>
      <c r="C211" s="1">
        <v>0.27512999999999999</v>
      </c>
      <c r="D211" s="1">
        <v>1.0000000000000001E-5</v>
      </c>
    </row>
    <row r="212" spans="1:4" x14ac:dyDescent="0.4">
      <c r="A212">
        <v>409</v>
      </c>
      <c r="B212">
        <v>2.7650000000000001E-2</v>
      </c>
      <c r="C212" s="1">
        <v>0.27496999999999999</v>
      </c>
      <c r="D212" s="1">
        <v>1.0000000000000001E-5</v>
      </c>
    </row>
    <row r="213" spans="1:4" x14ac:dyDescent="0.4">
      <c r="A213">
        <v>410</v>
      </c>
      <c r="B213">
        <v>2.7950000000000003E-2</v>
      </c>
      <c r="C213" s="1">
        <v>0.27503</v>
      </c>
      <c r="D213" s="1">
        <v>1.0000000000000001E-5</v>
      </c>
    </row>
    <row r="214" spans="1:4" x14ac:dyDescent="0.4">
      <c r="A214">
        <v>411</v>
      </c>
      <c r="B214">
        <v>2.8210000000000002E-2</v>
      </c>
      <c r="C214" s="1">
        <v>0.27518000000000004</v>
      </c>
      <c r="D214" s="1">
        <v>1.0000000000000001E-5</v>
      </c>
    </row>
    <row r="215" spans="1:4" x14ac:dyDescent="0.4">
      <c r="A215">
        <v>412</v>
      </c>
      <c r="B215">
        <v>2.8460000000000003E-2</v>
      </c>
      <c r="C215" s="1">
        <v>0.27550000000000002</v>
      </c>
      <c r="D215" s="1">
        <v>1.0000000000000001E-5</v>
      </c>
    </row>
    <row r="216" spans="1:4" x14ac:dyDescent="0.4">
      <c r="A216">
        <v>413</v>
      </c>
      <c r="B216">
        <v>2.8680000000000001E-2</v>
      </c>
      <c r="C216" s="1">
        <v>0.27592</v>
      </c>
      <c r="D216" s="1">
        <v>1.0000000000000001E-5</v>
      </c>
    </row>
    <row r="217" spans="1:4" x14ac:dyDescent="0.4">
      <c r="A217">
        <v>414</v>
      </c>
      <c r="B217">
        <v>2.8940000000000004E-2</v>
      </c>
      <c r="C217" s="1">
        <v>0.27644000000000002</v>
      </c>
      <c r="D217" s="1">
        <v>1.0000000000000001E-5</v>
      </c>
    </row>
    <row r="218" spans="1:4" x14ac:dyDescent="0.4">
      <c r="A218">
        <v>415</v>
      </c>
      <c r="B218">
        <v>2.9150000000000002E-2</v>
      </c>
      <c r="C218" s="1">
        <v>0.27690999999999999</v>
      </c>
      <c r="D218" s="1">
        <v>1.0000000000000001E-5</v>
      </c>
    </row>
    <row r="219" spans="1:4" x14ac:dyDescent="0.4">
      <c r="A219">
        <v>416</v>
      </c>
      <c r="B219">
        <v>2.9450000000000004E-2</v>
      </c>
      <c r="C219" s="1">
        <v>0.27754000000000001</v>
      </c>
      <c r="D219" s="1">
        <v>1.0000000000000001E-5</v>
      </c>
    </row>
    <row r="220" spans="1:4" x14ac:dyDescent="0.4">
      <c r="A220">
        <v>417</v>
      </c>
      <c r="B220">
        <v>2.9790000000000004E-2</v>
      </c>
      <c r="C220" s="1">
        <v>0.27832000000000001</v>
      </c>
      <c r="D220" s="1">
        <v>1.0000000000000001E-5</v>
      </c>
    </row>
    <row r="221" spans="1:4" x14ac:dyDescent="0.4">
      <c r="A221">
        <v>418</v>
      </c>
      <c r="B221">
        <v>3.0220000000000004E-2</v>
      </c>
      <c r="C221" s="1">
        <v>0.27911000000000002</v>
      </c>
      <c r="D221" s="1">
        <v>1.0000000000000001E-5</v>
      </c>
    </row>
    <row r="222" spans="1:4" x14ac:dyDescent="0.4">
      <c r="A222">
        <v>419</v>
      </c>
      <c r="B222">
        <v>3.0650000000000004E-2</v>
      </c>
      <c r="C222" s="1">
        <v>0.27990000000000004</v>
      </c>
      <c r="D222" s="1">
        <v>1.0000000000000001E-5</v>
      </c>
    </row>
    <row r="223" spans="1:4" x14ac:dyDescent="0.4">
      <c r="A223">
        <v>420</v>
      </c>
      <c r="B223">
        <v>3.1080000000000003E-2</v>
      </c>
      <c r="C223" s="1">
        <v>0.28094000000000002</v>
      </c>
      <c r="D223" s="1">
        <v>1.0000000000000001E-5</v>
      </c>
    </row>
    <row r="224" spans="1:4" x14ac:dyDescent="0.4">
      <c r="A224">
        <v>421</v>
      </c>
      <c r="B224">
        <v>3.1510000000000003E-2</v>
      </c>
      <c r="C224" s="1">
        <v>0.28209000000000001</v>
      </c>
      <c r="D224" s="1">
        <v>1.0000000000000001E-5</v>
      </c>
    </row>
    <row r="225" spans="1:4" x14ac:dyDescent="0.4">
      <c r="A225">
        <v>422</v>
      </c>
      <c r="B225">
        <v>3.1980000000000001E-2</v>
      </c>
      <c r="C225" s="1">
        <v>0.2833</v>
      </c>
      <c r="D225" s="1">
        <v>1.0000000000000001E-5</v>
      </c>
    </row>
    <row r="226" spans="1:4" x14ac:dyDescent="0.4">
      <c r="A226">
        <v>423</v>
      </c>
      <c r="B226">
        <v>3.2370000000000003E-2</v>
      </c>
      <c r="C226" s="1">
        <v>0.28461000000000003</v>
      </c>
      <c r="D226" s="1">
        <v>1.0000000000000001E-5</v>
      </c>
    </row>
    <row r="227" spans="1:4" x14ac:dyDescent="0.4">
      <c r="A227">
        <v>424</v>
      </c>
      <c r="B227">
        <v>3.2710000000000003E-2</v>
      </c>
      <c r="C227" s="1">
        <v>0.28581000000000001</v>
      </c>
      <c r="D227" s="1">
        <v>1.0000000000000001E-5</v>
      </c>
    </row>
    <row r="228" spans="1:4" x14ac:dyDescent="0.4">
      <c r="A228">
        <v>425</v>
      </c>
      <c r="B228">
        <v>3.3010000000000005E-2</v>
      </c>
      <c r="C228" s="1">
        <v>0.28706999999999999</v>
      </c>
      <c r="D228" s="1">
        <v>1.0000000000000001E-5</v>
      </c>
    </row>
    <row r="229" spans="1:4" x14ac:dyDescent="0.4">
      <c r="A229">
        <v>426</v>
      </c>
      <c r="B229">
        <v>3.3360000000000001E-2</v>
      </c>
      <c r="C229" s="1">
        <v>0.28805999999999998</v>
      </c>
      <c r="D229" s="1">
        <v>1.0000000000000001E-5</v>
      </c>
    </row>
    <row r="230" spans="1:4" x14ac:dyDescent="0.4">
      <c r="A230">
        <v>427</v>
      </c>
      <c r="B230">
        <v>3.3660000000000002E-2</v>
      </c>
      <c r="C230" s="1">
        <v>0.28895000000000004</v>
      </c>
      <c r="D230" s="1">
        <v>1.0000000000000001E-5</v>
      </c>
    </row>
    <row r="231" spans="1:4" x14ac:dyDescent="0.4">
      <c r="A231">
        <v>428</v>
      </c>
      <c r="B231">
        <v>3.3960000000000004E-2</v>
      </c>
      <c r="C231" s="1">
        <v>0.28974</v>
      </c>
      <c r="D231" s="1">
        <v>1.0000000000000001E-5</v>
      </c>
    </row>
    <row r="232" spans="1:4" x14ac:dyDescent="0.4">
      <c r="A232">
        <v>429</v>
      </c>
      <c r="B232">
        <v>3.4170000000000006E-2</v>
      </c>
      <c r="C232" s="1">
        <v>0.29047000000000001</v>
      </c>
      <c r="D232" s="1">
        <v>1.0000000000000001E-5</v>
      </c>
    </row>
    <row r="233" spans="1:4" x14ac:dyDescent="0.4">
      <c r="A233">
        <v>430</v>
      </c>
      <c r="B233">
        <v>3.4350000000000006E-2</v>
      </c>
      <c r="C233" s="1">
        <v>0.29099000000000003</v>
      </c>
      <c r="D233" s="1">
        <v>1.0000000000000001E-5</v>
      </c>
    </row>
    <row r="234" spans="1:4" x14ac:dyDescent="0.4">
      <c r="A234">
        <v>431</v>
      </c>
      <c r="B234">
        <v>3.4520000000000002E-2</v>
      </c>
      <c r="C234" s="1">
        <v>0.29126000000000002</v>
      </c>
      <c r="D234" s="1">
        <v>1.0000000000000001E-5</v>
      </c>
    </row>
    <row r="235" spans="1:4" x14ac:dyDescent="0.4">
      <c r="A235">
        <v>432</v>
      </c>
      <c r="B235">
        <v>3.465E-2</v>
      </c>
      <c r="C235" s="1">
        <v>0.29141</v>
      </c>
      <c r="D235" s="1">
        <v>1.0000000000000001E-5</v>
      </c>
    </row>
    <row r="236" spans="1:4" x14ac:dyDescent="0.4">
      <c r="A236">
        <v>433</v>
      </c>
      <c r="B236">
        <v>3.4730000000000004E-2</v>
      </c>
      <c r="C236" s="1">
        <v>0.29131000000000001</v>
      </c>
      <c r="D236" s="1">
        <v>1.0000000000000001E-5</v>
      </c>
    </row>
    <row r="237" spans="1:4" x14ac:dyDescent="0.4">
      <c r="A237">
        <v>434</v>
      </c>
      <c r="B237">
        <v>3.4860000000000002E-2</v>
      </c>
      <c r="C237" s="1">
        <v>0.29115000000000002</v>
      </c>
      <c r="D237" s="1">
        <v>1.0000000000000001E-5</v>
      </c>
    </row>
    <row r="238" spans="1:4" x14ac:dyDescent="0.4">
      <c r="A238">
        <v>435</v>
      </c>
      <c r="B238">
        <v>3.5030000000000006E-2</v>
      </c>
      <c r="C238" s="1">
        <v>0.29099000000000003</v>
      </c>
      <c r="D238" s="1">
        <v>1.0000000000000001E-5</v>
      </c>
    </row>
    <row r="239" spans="1:4" x14ac:dyDescent="0.4">
      <c r="A239">
        <v>436</v>
      </c>
      <c r="B239">
        <v>3.5200000000000002E-2</v>
      </c>
      <c r="C239" s="1">
        <v>0.29058</v>
      </c>
      <c r="D239" s="1">
        <v>1.0000000000000001E-5</v>
      </c>
    </row>
    <row r="240" spans="1:4" x14ac:dyDescent="0.4">
      <c r="A240">
        <v>437</v>
      </c>
      <c r="B240">
        <v>3.5250000000000004E-2</v>
      </c>
      <c r="C240" s="1">
        <v>0.28999999999999998</v>
      </c>
      <c r="D240" s="1">
        <v>1.0000000000000001E-5</v>
      </c>
    </row>
    <row r="241" spans="1:4" x14ac:dyDescent="0.4">
      <c r="A241">
        <v>438</v>
      </c>
      <c r="B241">
        <v>3.5380000000000002E-2</v>
      </c>
      <c r="C241" s="1">
        <v>0.28937000000000002</v>
      </c>
      <c r="D241" s="1">
        <v>1.0000000000000001E-5</v>
      </c>
    </row>
    <row r="242" spans="1:4" x14ac:dyDescent="0.4">
      <c r="A242">
        <v>439</v>
      </c>
      <c r="B242">
        <v>3.5460000000000005E-2</v>
      </c>
      <c r="C242" s="1">
        <v>0.28889999999999999</v>
      </c>
      <c r="D242" s="1">
        <v>1.0000000000000001E-5</v>
      </c>
    </row>
    <row r="243" spans="1:4" x14ac:dyDescent="0.4">
      <c r="A243">
        <v>440</v>
      </c>
      <c r="B243">
        <v>3.5550000000000005E-2</v>
      </c>
      <c r="C243" s="1">
        <v>0.28900999999999999</v>
      </c>
      <c r="D243" s="1">
        <v>1.0000000000000001E-5</v>
      </c>
    </row>
    <row r="244" spans="1:4" x14ac:dyDescent="0.4">
      <c r="A244">
        <v>441</v>
      </c>
      <c r="B244">
        <v>3.5630000000000002E-2</v>
      </c>
      <c r="C244" s="1">
        <v>0.28942000000000001</v>
      </c>
      <c r="D244" s="1">
        <v>1.0000000000000001E-5</v>
      </c>
    </row>
    <row r="245" spans="1:4" x14ac:dyDescent="0.4">
      <c r="A245">
        <v>442</v>
      </c>
      <c r="B245">
        <v>3.5810000000000002E-2</v>
      </c>
      <c r="C245" s="1">
        <v>0.29031000000000001</v>
      </c>
      <c r="D245" s="1">
        <v>1.0000000000000001E-5</v>
      </c>
    </row>
    <row r="246" spans="1:4" x14ac:dyDescent="0.4">
      <c r="A246">
        <v>443</v>
      </c>
      <c r="B246">
        <v>3.6110000000000003E-2</v>
      </c>
      <c r="C246" s="1">
        <v>0.29147000000000001</v>
      </c>
      <c r="D246" s="1">
        <v>1.0000000000000001E-5</v>
      </c>
    </row>
    <row r="247" spans="1:4" x14ac:dyDescent="0.4">
      <c r="A247">
        <v>444</v>
      </c>
      <c r="B247">
        <v>3.6320000000000005E-2</v>
      </c>
      <c r="C247" s="1">
        <v>0.29266999999999999</v>
      </c>
      <c r="D247" s="1">
        <v>1.0000000000000001E-5</v>
      </c>
    </row>
    <row r="248" spans="1:4" x14ac:dyDescent="0.4">
      <c r="A248">
        <v>445</v>
      </c>
      <c r="B248">
        <v>3.6660000000000005E-2</v>
      </c>
      <c r="C248" s="1">
        <v>0.29398000000000002</v>
      </c>
      <c r="D248" s="1">
        <v>1.0000000000000001E-5</v>
      </c>
    </row>
    <row r="249" spans="1:4" x14ac:dyDescent="0.4">
      <c r="A249">
        <v>446</v>
      </c>
      <c r="B249">
        <v>3.696E-2</v>
      </c>
      <c r="C249" s="1">
        <v>0.29533999999999999</v>
      </c>
      <c r="D249" s="1">
        <v>1.0000000000000001E-5</v>
      </c>
    </row>
    <row r="250" spans="1:4" x14ac:dyDescent="0.4">
      <c r="A250">
        <v>447</v>
      </c>
      <c r="B250">
        <v>3.7350000000000001E-2</v>
      </c>
      <c r="C250" s="1">
        <v>0.29686000000000001</v>
      </c>
      <c r="D250" s="1">
        <v>1.0000000000000001E-5</v>
      </c>
    </row>
    <row r="251" spans="1:4" x14ac:dyDescent="0.4">
      <c r="A251">
        <v>448</v>
      </c>
      <c r="B251">
        <v>3.7870000000000001E-2</v>
      </c>
      <c r="C251" s="1">
        <v>0.29864000000000002</v>
      </c>
      <c r="D251" s="1">
        <v>1.0000000000000001E-5</v>
      </c>
    </row>
    <row r="252" spans="1:4" x14ac:dyDescent="0.4">
      <c r="A252">
        <v>449</v>
      </c>
      <c r="B252">
        <v>3.8210000000000001E-2</v>
      </c>
      <c r="C252" s="1">
        <v>0.30031000000000002</v>
      </c>
      <c r="D252" s="1">
        <v>1.0000000000000001E-5</v>
      </c>
    </row>
    <row r="253" spans="1:4" x14ac:dyDescent="0.4">
      <c r="A253">
        <v>450</v>
      </c>
      <c r="B253">
        <v>3.8717000000000001E-2</v>
      </c>
      <c r="C253" s="1">
        <v>0.30199000000000004</v>
      </c>
      <c r="D253" s="1">
        <v>1.0000000000000001E-5</v>
      </c>
    </row>
    <row r="254" spans="1:4" x14ac:dyDescent="0.4">
      <c r="A254">
        <v>451</v>
      </c>
      <c r="B254">
        <v>3.9203999999999996E-2</v>
      </c>
      <c r="C254" s="1">
        <v>0.30362</v>
      </c>
      <c r="D254" s="1">
        <v>1.0000000000000001E-5</v>
      </c>
    </row>
    <row r="255" spans="1:4" x14ac:dyDescent="0.4">
      <c r="A255">
        <v>452</v>
      </c>
      <c r="B255">
        <v>3.9698999999999998E-2</v>
      </c>
      <c r="C255" s="1">
        <v>0.30521000000000004</v>
      </c>
      <c r="D255" s="1">
        <v>1.0000000000000001E-5</v>
      </c>
    </row>
    <row r="256" spans="1:4" x14ac:dyDescent="0.4">
      <c r="A256">
        <v>453</v>
      </c>
      <c r="B256">
        <v>4.0224999999999997E-2</v>
      </c>
      <c r="C256" s="1">
        <v>0.30693000000000004</v>
      </c>
      <c r="D256" s="1">
        <v>1.0000000000000001E-5</v>
      </c>
    </row>
    <row r="257" spans="1:4" x14ac:dyDescent="0.4">
      <c r="A257">
        <v>454</v>
      </c>
      <c r="B257">
        <v>4.0719999999999999E-2</v>
      </c>
      <c r="C257" s="1">
        <v>0.30848000000000003</v>
      </c>
      <c r="D257" s="1">
        <v>1.0000000000000001E-5</v>
      </c>
    </row>
    <row r="258" spans="1:4" x14ac:dyDescent="0.4">
      <c r="A258">
        <v>455</v>
      </c>
      <c r="B258">
        <v>4.1222999999999996E-2</v>
      </c>
      <c r="C258" s="1">
        <v>0.31</v>
      </c>
      <c r="D258" s="1">
        <v>1.0000000000000001E-5</v>
      </c>
    </row>
    <row r="259" spans="1:4" x14ac:dyDescent="0.4">
      <c r="A259">
        <v>456</v>
      </c>
      <c r="B259">
        <v>4.1638999999999995E-2</v>
      </c>
      <c r="C259" s="1">
        <v>0.31146000000000001</v>
      </c>
      <c r="D259" s="1">
        <v>1.0000000000000001E-5</v>
      </c>
    </row>
    <row r="260" spans="1:4" x14ac:dyDescent="0.4">
      <c r="A260">
        <v>457</v>
      </c>
      <c r="B260">
        <v>4.2030999999999999E-2</v>
      </c>
      <c r="C260" s="1">
        <v>0.31271000000000004</v>
      </c>
      <c r="D260" s="1">
        <v>1.0046157902783929E-5</v>
      </c>
    </row>
    <row r="261" spans="1:4" x14ac:dyDescent="0.4">
      <c r="A261">
        <v>458</v>
      </c>
      <c r="B261">
        <v>4.2408000000000001E-2</v>
      </c>
      <c r="C261" s="1">
        <v>0.31401000000000001</v>
      </c>
      <c r="D261" s="1">
        <v>1.0471285480508973E-5</v>
      </c>
    </row>
    <row r="262" spans="1:4" x14ac:dyDescent="0.4">
      <c r="A262">
        <v>459</v>
      </c>
      <c r="B262">
        <v>4.2776999999999996E-2</v>
      </c>
      <c r="C262" s="1">
        <v>0.31506000000000001</v>
      </c>
      <c r="D262" s="1">
        <v>1.0889300933334325E-5</v>
      </c>
    </row>
    <row r="263" spans="1:4" x14ac:dyDescent="0.4">
      <c r="A263">
        <v>460</v>
      </c>
      <c r="B263">
        <v>4.3083999999999997E-2</v>
      </c>
      <c r="C263" s="1">
        <v>0.31598000000000004</v>
      </c>
      <c r="D263" s="1">
        <v>1.119437883467152E-5</v>
      </c>
    </row>
    <row r="264" spans="1:4" x14ac:dyDescent="0.4">
      <c r="A264">
        <v>461</v>
      </c>
      <c r="B264">
        <v>4.3288E-2</v>
      </c>
      <c r="C264" s="1">
        <v>0.31652000000000002</v>
      </c>
      <c r="D264" s="1">
        <v>1.1534532578210909E-5</v>
      </c>
    </row>
    <row r="265" spans="1:4" x14ac:dyDescent="0.4">
      <c r="A265">
        <v>462</v>
      </c>
      <c r="B265">
        <v>4.3483999999999995E-2</v>
      </c>
      <c r="C265" s="1">
        <v>0.31686000000000003</v>
      </c>
      <c r="D265" s="1">
        <v>1.1885022274370173E-5</v>
      </c>
    </row>
    <row r="266" spans="1:4" x14ac:dyDescent="0.4">
      <c r="A266">
        <v>463</v>
      </c>
      <c r="B266">
        <v>4.3625999999999998E-2</v>
      </c>
      <c r="C266" s="1">
        <v>0.31698000000000004</v>
      </c>
      <c r="D266" s="1">
        <v>1.2180000000000002E-5</v>
      </c>
    </row>
    <row r="267" spans="1:4" x14ac:dyDescent="0.4">
      <c r="A267">
        <v>464</v>
      </c>
      <c r="B267">
        <v>4.3735999999999997E-2</v>
      </c>
      <c r="C267" s="1">
        <v>0.31698000000000004</v>
      </c>
      <c r="D267" s="1">
        <v>1.2473835142429425E-5</v>
      </c>
    </row>
    <row r="268" spans="1:4" x14ac:dyDescent="0.4">
      <c r="A268">
        <v>465</v>
      </c>
      <c r="B268">
        <v>4.3813999999999999E-2</v>
      </c>
      <c r="C268" s="1">
        <v>0.31698000000000004</v>
      </c>
      <c r="D268" s="1">
        <v>1.2708000000000001E-5</v>
      </c>
    </row>
    <row r="269" spans="1:4" x14ac:dyDescent="0.4">
      <c r="A269">
        <v>466</v>
      </c>
      <c r="B269">
        <v>4.3813999999999999E-2</v>
      </c>
      <c r="C269" s="1">
        <v>0.31677000000000005</v>
      </c>
      <c r="D269" s="1">
        <v>1.2953000000000001E-5</v>
      </c>
    </row>
    <row r="270" spans="1:4" x14ac:dyDescent="0.4">
      <c r="A270">
        <v>467</v>
      </c>
      <c r="B270">
        <v>4.3782999999999996E-2</v>
      </c>
      <c r="C270" s="1">
        <v>0.31648000000000004</v>
      </c>
      <c r="D270" s="1">
        <v>1.3154000000000001E-5</v>
      </c>
    </row>
    <row r="271" spans="1:4" x14ac:dyDescent="0.4">
      <c r="A271">
        <v>468</v>
      </c>
      <c r="B271">
        <v>4.3712000000000001E-2</v>
      </c>
      <c r="C271" s="1">
        <v>0.31602000000000002</v>
      </c>
      <c r="D271" s="1">
        <v>1.3304544179780883E-5</v>
      </c>
    </row>
    <row r="272" spans="1:4" x14ac:dyDescent="0.4">
      <c r="A272">
        <v>469</v>
      </c>
      <c r="B272">
        <v>4.3633999999999999E-2</v>
      </c>
      <c r="C272" s="1">
        <v>0.31548000000000004</v>
      </c>
      <c r="D272" s="1">
        <v>1.3468E-5</v>
      </c>
    </row>
    <row r="273" spans="1:4" x14ac:dyDescent="0.4">
      <c r="A273">
        <v>470</v>
      </c>
      <c r="B273">
        <v>4.3554999999999996E-2</v>
      </c>
      <c r="C273" s="1">
        <v>0.31497000000000003</v>
      </c>
      <c r="D273" s="1">
        <v>1.3650000000000001E-5</v>
      </c>
    </row>
    <row r="274" spans="1:4" x14ac:dyDescent="0.4">
      <c r="A274">
        <v>471</v>
      </c>
      <c r="B274">
        <v>4.3469000000000001E-2</v>
      </c>
      <c r="C274" s="1">
        <v>0.31443000000000004</v>
      </c>
      <c r="D274" s="1">
        <v>1.3795000000000001E-5</v>
      </c>
    </row>
    <row r="275" spans="1:4" x14ac:dyDescent="0.4">
      <c r="A275">
        <v>472</v>
      </c>
      <c r="B275">
        <v>4.3381999999999997E-2</v>
      </c>
      <c r="C275" s="1">
        <v>0.31388000000000005</v>
      </c>
      <c r="D275" s="1">
        <v>1.3952000000000001E-5</v>
      </c>
    </row>
    <row r="276" spans="1:4" x14ac:dyDescent="0.4">
      <c r="A276">
        <v>473</v>
      </c>
      <c r="B276">
        <v>4.3288E-2</v>
      </c>
      <c r="C276" s="1">
        <v>0.31330000000000002</v>
      </c>
      <c r="D276" s="1">
        <v>1.4103E-5</v>
      </c>
    </row>
    <row r="277" spans="1:4" x14ac:dyDescent="0.4">
      <c r="A277">
        <v>474</v>
      </c>
      <c r="B277">
        <v>4.3186000000000002E-2</v>
      </c>
      <c r="C277" s="1">
        <v>0.31263000000000002</v>
      </c>
      <c r="D277" s="1">
        <v>1.422328787122818E-5</v>
      </c>
    </row>
    <row r="278" spans="1:4" x14ac:dyDescent="0.4">
      <c r="A278">
        <v>475</v>
      </c>
      <c r="B278">
        <v>4.3060000000000001E-2</v>
      </c>
      <c r="C278" s="1">
        <v>0.31200000000000006</v>
      </c>
      <c r="D278" s="1">
        <v>1.4341E-5</v>
      </c>
    </row>
    <row r="279" spans="1:4" x14ac:dyDescent="0.4">
      <c r="A279">
        <v>476</v>
      </c>
      <c r="B279">
        <v>4.2927E-2</v>
      </c>
      <c r="C279" s="1">
        <v>0.31146000000000001</v>
      </c>
      <c r="D279" s="1">
        <v>1.4398E-5</v>
      </c>
    </row>
    <row r="280" spans="1:4" x14ac:dyDescent="0.4">
      <c r="A280">
        <v>477</v>
      </c>
      <c r="B280">
        <v>4.2776999999999996E-2</v>
      </c>
      <c r="C280" s="1">
        <v>0.31083000000000005</v>
      </c>
      <c r="D280" s="1">
        <v>1.4392E-5</v>
      </c>
    </row>
    <row r="281" spans="1:4" x14ac:dyDescent="0.4">
      <c r="A281">
        <v>478</v>
      </c>
      <c r="B281">
        <v>4.2636E-2</v>
      </c>
      <c r="C281" s="1">
        <v>0.31020000000000003</v>
      </c>
      <c r="D281" s="1">
        <v>1.4385000000000002E-5</v>
      </c>
    </row>
    <row r="282" spans="1:4" x14ac:dyDescent="0.4">
      <c r="A282">
        <v>479</v>
      </c>
      <c r="B282">
        <v>4.2478999999999996E-2</v>
      </c>
      <c r="C282" s="1">
        <v>0.30965000000000004</v>
      </c>
      <c r="D282" s="1">
        <v>1.4360000000000001E-5</v>
      </c>
    </row>
    <row r="283" spans="1:4" x14ac:dyDescent="0.4">
      <c r="A283">
        <v>480</v>
      </c>
      <c r="B283">
        <v>4.2313999999999997E-2</v>
      </c>
      <c r="C283" s="1">
        <v>0.30894000000000005</v>
      </c>
      <c r="D283" s="1">
        <v>1.4341E-5</v>
      </c>
    </row>
    <row r="284" spans="1:4" x14ac:dyDescent="0.4">
      <c r="A284">
        <v>481</v>
      </c>
      <c r="B284">
        <v>4.2148999999999999E-2</v>
      </c>
      <c r="C284" s="1">
        <v>0.30815000000000003</v>
      </c>
      <c r="D284" s="1">
        <v>1.432187899273542E-5</v>
      </c>
    </row>
    <row r="285" spans="1:4" x14ac:dyDescent="0.4">
      <c r="A285">
        <v>482</v>
      </c>
      <c r="B285">
        <v>4.1952999999999997E-2</v>
      </c>
      <c r="C285" s="1">
        <v>0.30739000000000005</v>
      </c>
      <c r="D285" s="1">
        <v>1.4341E-5</v>
      </c>
    </row>
    <row r="286" spans="1:4" x14ac:dyDescent="0.4">
      <c r="A286">
        <v>483</v>
      </c>
      <c r="B286">
        <v>4.1779999999999998E-2</v>
      </c>
      <c r="C286" s="1">
        <v>0.30655000000000004</v>
      </c>
      <c r="D286" s="1">
        <v>1.4354000000000002E-5</v>
      </c>
    </row>
    <row r="287" spans="1:4" x14ac:dyDescent="0.4">
      <c r="A287">
        <v>484</v>
      </c>
      <c r="B287">
        <v>4.1598999999999997E-2</v>
      </c>
      <c r="C287" s="1">
        <v>0.30572000000000005</v>
      </c>
      <c r="D287" s="1">
        <v>1.4348000000000002E-5</v>
      </c>
    </row>
    <row r="288" spans="1:4" x14ac:dyDescent="0.4">
      <c r="A288">
        <v>485</v>
      </c>
      <c r="B288">
        <v>4.1450000000000001E-2</v>
      </c>
      <c r="C288" s="1">
        <v>0.30501</v>
      </c>
      <c r="D288" s="1">
        <v>1.4341E-5</v>
      </c>
    </row>
    <row r="289" spans="1:4" x14ac:dyDescent="0.4">
      <c r="A289">
        <v>486</v>
      </c>
      <c r="B289">
        <v>4.1277000000000001E-2</v>
      </c>
      <c r="C289" s="1">
        <v>0.30429</v>
      </c>
      <c r="D289" s="1">
        <v>1.432187899273542E-5</v>
      </c>
    </row>
    <row r="290" spans="1:4" x14ac:dyDescent="0.4">
      <c r="A290">
        <v>487</v>
      </c>
      <c r="B290">
        <v>4.1119999999999997E-2</v>
      </c>
      <c r="C290" s="1">
        <v>0.30366000000000004</v>
      </c>
      <c r="D290" s="1">
        <v>1.4285000000000001E-5</v>
      </c>
    </row>
    <row r="291" spans="1:4" x14ac:dyDescent="0.4">
      <c r="A291">
        <v>488</v>
      </c>
      <c r="B291">
        <v>4.0979000000000002E-2</v>
      </c>
      <c r="C291" s="1">
        <v>0.30304000000000003</v>
      </c>
      <c r="D291" s="1">
        <v>1.422328787122818E-5</v>
      </c>
    </row>
    <row r="292" spans="1:4" x14ac:dyDescent="0.4">
      <c r="A292">
        <v>489</v>
      </c>
      <c r="B292">
        <v>4.0829999999999998E-2</v>
      </c>
      <c r="C292" s="1">
        <v>0.30249000000000004</v>
      </c>
      <c r="D292" s="1">
        <v>1.4157937799570803E-5</v>
      </c>
    </row>
    <row r="293" spans="1:4" x14ac:dyDescent="0.4">
      <c r="A293">
        <v>490</v>
      </c>
      <c r="B293">
        <v>4.0688000000000002E-2</v>
      </c>
      <c r="C293" s="1">
        <v>0.30203000000000002</v>
      </c>
      <c r="D293" s="1">
        <v>1.409288798421874E-5</v>
      </c>
    </row>
    <row r="294" spans="1:4" x14ac:dyDescent="0.4">
      <c r="A294">
        <v>491</v>
      </c>
      <c r="B294">
        <v>4.0555000000000001E-2</v>
      </c>
      <c r="C294" s="1">
        <v>0.30145000000000005</v>
      </c>
      <c r="D294" s="1">
        <v>1.4008000000000002E-5</v>
      </c>
    </row>
    <row r="295" spans="1:4" x14ac:dyDescent="0.4">
      <c r="A295">
        <v>492</v>
      </c>
      <c r="B295">
        <v>4.0429E-2</v>
      </c>
      <c r="C295" s="1">
        <v>0.30103000000000002</v>
      </c>
      <c r="D295" s="1">
        <v>1.3914000000000001E-5</v>
      </c>
    </row>
    <row r="296" spans="1:4" x14ac:dyDescent="0.4">
      <c r="A296">
        <v>493</v>
      </c>
      <c r="B296">
        <v>4.0304E-2</v>
      </c>
      <c r="C296" s="1">
        <v>0.30069000000000001</v>
      </c>
      <c r="D296" s="1">
        <v>1.3803842646028827E-5</v>
      </c>
    </row>
    <row r="297" spans="1:4" x14ac:dyDescent="0.4">
      <c r="A297">
        <v>494</v>
      </c>
      <c r="B297">
        <v>4.0177999999999998E-2</v>
      </c>
      <c r="C297" s="1">
        <v>0.30036000000000002</v>
      </c>
      <c r="D297" s="1">
        <v>1.3740419750125136E-5</v>
      </c>
    </row>
    <row r="298" spans="1:4" x14ac:dyDescent="0.4">
      <c r="A298">
        <v>495</v>
      </c>
      <c r="B298">
        <v>4.0076000000000001E-2</v>
      </c>
      <c r="C298" s="1">
        <v>0.29998000000000002</v>
      </c>
      <c r="D298" s="1">
        <v>1.3631E-5</v>
      </c>
    </row>
    <row r="299" spans="1:4" x14ac:dyDescent="0.4">
      <c r="A299">
        <v>496</v>
      </c>
      <c r="B299">
        <v>3.9958E-2</v>
      </c>
      <c r="C299" s="1">
        <v>0.29960000000000003</v>
      </c>
      <c r="D299" s="1">
        <v>1.3550000000000001E-5</v>
      </c>
    </row>
    <row r="300" spans="1:4" x14ac:dyDescent="0.4">
      <c r="A300">
        <v>497</v>
      </c>
      <c r="B300">
        <v>3.9855999999999996E-2</v>
      </c>
      <c r="C300" s="1">
        <v>0.29914000000000002</v>
      </c>
      <c r="D300" s="1">
        <v>1.3512000000000002E-5</v>
      </c>
    </row>
    <row r="301" spans="1:4" x14ac:dyDescent="0.4">
      <c r="A301">
        <v>498</v>
      </c>
      <c r="B301">
        <v>3.9753999999999998E-2</v>
      </c>
      <c r="C301" s="1">
        <v>0.29872000000000004</v>
      </c>
      <c r="D301" s="1">
        <v>1.3468E-5</v>
      </c>
    </row>
    <row r="302" spans="1:4" x14ac:dyDescent="0.4">
      <c r="A302">
        <v>499</v>
      </c>
      <c r="B302">
        <v>3.9660000000000001E-2</v>
      </c>
      <c r="C302" s="1">
        <v>0.29839000000000004</v>
      </c>
      <c r="D302" s="1">
        <v>1.3430000000000002E-5</v>
      </c>
    </row>
    <row r="303" spans="1:4" x14ac:dyDescent="0.4">
      <c r="A303">
        <v>500</v>
      </c>
      <c r="B303">
        <v>3.9588999999999999E-2</v>
      </c>
      <c r="C303" s="1">
        <v>0.29801000000000005</v>
      </c>
      <c r="D303" s="1">
        <v>1.3399000000000002E-5</v>
      </c>
    </row>
    <row r="304" spans="1:4" x14ac:dyDescent="0.4">
      <c r="A304">
        <v>501</v>
      </c>
      <c r="B304">
        <v>3.9493E-2</v>
      </c>
      <c r="C304" s="1">
        <v>0.29769000000000001</v>
      </c>
      <c r="D304" s="1">
        <v>1.3386E-5</v>
      </c>
    </row>
    <row r="305" spans="1:4" x14ac:dyDescent="0.4">
      <c r="A305">
        <v>502</v>
      </c>
      <c r="B305">
        <v>3.9407999999999999E-2</v>
      </c>
      <c r="C305" s="1">
        <v>0.29749999999999999</v>
      </c>
      <c r="D305" s="1">
        <v>1.3399000000000002E-5</v>
      </c>
    </row>
    <row r="306" spans="1:4" x14ac:dyDescent="0.4">
      <c r="A306">
        <v>503</v>
      </c>
      <c r="B306">
        <v>3.9328000000000002E-2</v>
      </c>
      <c r="C306" s="1">
        <v>0.29731000000000002</v>
      </c>
      <c r="D306" s="1">
        <v>1.3399000000000002E-5</v>
      </c>
    </row>
    <row r="307" spans="1:4" x14ac:dyDescent="0.4">
      <c r="A307">
        <v>504</v>
      </c>
      <c r="B307">
        <v>3.9261999999999998E-2</v>
      </c>
      <c r="C307" s="1">
        <v>0.29715000000000003</v>
      </c>
      <c r="D307" s="1">
        <v>1.3399000000000002E-5</v>
      </c>
    </row>
    <row r="308" spans="1:4" x14ac:dyDescent="0.4">
      <c r="A308">
        <v>505</v>
      </c>
      <c r="B308">
        <v>3.9205999999999998E-2</v>
      </c>
      <c r="C308" s="1">
        <v>0.29699000000000003</v>
      </c>
      <c r="D308" s="1">
        <v>1.3405000000000001E-5</v>
      </c>
    </row>
    <row r="309" spans="1:4" x14ac:dyDescent="0.4">
      <c r="A309">
        <v>506</v>
      </c>
      <c r="B309">
        <v>3.9162999999999996E-2</v>
      </c>
      <c r="C309" s="1">
        <v>0.29677000000000003</v>
      </c>
      <c r="D309" s="1">
        <v>1.3355E-5</v>
      </c>
    </row>
    <row r="310" spans="1:4" x14ac:dyDescent="0.4">
      <c r="A310">
        <v>507</v>
      </c>
      <c r="B310">
        <v>3.9120999999999996E-2</v>
      </c>
      <c r="C310" s="1">
        <v>0.29665000000000002</v>
      </c>
      <c r="D310" s="1">
        <v>1.3280000000000002E-5</v>
      </c>
    </row>
    <row r="311" spans="1:4" x14ac:dyDescent="0.4">
      <c r="A311">
        <v>508</v>
      </c>
      <c r="B311">
        <v>3.9101999999999998E-2</v>
      </c>
      <c r="C311" s="1">
        <v>0.29649000000000003</v>
      </c>
      <c r="D311" s="1">
        <v>1.3229000000000002E-5</v>
      </c>
    </row>
    <row r="312" spans="1:4" x14ac:dyDescent="0.4">
      <c r="A312">
        <v>509</v>
      </c>
      <c r="B312">
        <v>3.9087999999999998E-2</v>
      </c>
      <c r="C312" s="1">
        <v>0.29630000000000001</v>
      </c>
      <c r="D312" s="1">
        <v>1.3182567385564054E-5</v>
      </c>
    </row>
    <row r="313" spans="1:4" x14ac:dyDescent="0.4">
      <c r="A313">
        <v>510</v>
      </c>
      <c r="B313">
        <v>3.9078999999999996E-2</v>
      </c>
      <c r="C313" s="1">
        <v>0.29621000000000003</v>
      </c>
      <c r="D313" s="1">
        <v>1.3173000000000001E-5</v>
      </c>
    </row>
    <row r="314" spans="1:4" x14ac:dyDescent="0.4">
      <c r="A314">
        <v>511</v>
      </c>
      <c r="B314">
        <v>3.9087999999999998E-2</v>
      </c>
      <c r="C314" s="1">
        <v>0.29615000000000002</v>
      </c>
      <c r="D314" s="1">
        <v>1.3185E-5</v>
      </c>
    </row>
    <row r="315" spans="1:4" x14ac:dyDescent="0.4">
      <c r="A315">
        <v>512</v>
      </c>
      <c r="B315">
        <v>3.9101999999999998E-2</v>
      </c>
      <c r="C315" s="1">
        <v>0.29608000000000001</v>
      </c>
      <c r="D315" s="1">
        <v>1.3217000000000001E-5</v>
      </c>
    </row>
    <row r="316" spans="1:4" x14ac:dyDescent="0.4">
      <c r="A316">
        <v>513</v>
      </c>
      <c r="B316">
        <v>3.9134999999999996E-2</v>
      </c>
      <c r="C316" s="1">
        <v>0.29608000000000001</v>
      </c>
      <c r="D316" s="1">
        <v>1.3273000000000001E-5</v>
      </c>
    </row>
    <row r="317" spans="1:4" x14ac:dyDescent="0.4">
      <c r="A317">
        <v>514</v>
      </c>
      <c r="B317">
        <v>3.9168000000000001E-2</v>
      </c>
      <c r="C317" s="1">
        <v>0.29612000000000005</v>
      </c>
      <c r="D317" s="1">
        <v>1.3349E-5</v>
      </c>
    </row>
    <row r="318" spans="1:4" x14ac:dyDescent="0.4">
      <c r="A318">
        <v>515</v>
      </c>
      <c r="B318">
        <v>3.9201E-2</v>
      </c>
      <c r="C318" s="1">
        <v>0.29621000000000003</v>
      </c>
      <c r="D318" s="1">
        <v>1.3396766874259328E-5</v>
      </c>
    </row>
    <row r="319" spans="1:4" x14ac:dyDescent="0.4">
      <c r="A319">
        <v>516</v>
      </c>
      <c r="B319">
        <v>3.9224999999999996E-2</v>
      </c>
      <c r="C319" s="1">
        <v>0.29634000000000005</v>
      </c>
      <c r="D319" s="1">
        <v>1.3462000000000001E-5</v>
      </c>
    </row>
    <row r="320" spans="1:4" x14ac:dyDescent="0.4">
      <c r="A320">
        <v>517</v>
      </c>
      <c r="B320">
        <v>3.9238999999999996E-2</v>
      </c>
      <c r="C320" s="1">
        <v>0.29646000000000006</v>
      </c>
      <c r="D320" s="1">
        <v>1.3489628825916516E-5</v>
      </c>
    </row>
    <row r="321" spans="1:4" x14ac:dyDescent="0.4">
      <c r="A321">
        <v>518</v>
      </c>
      <c r="B321">
        <v>3.9261999999999998E-2</v>
      </c>
      <c r="C321" s="1">
        <v>0.29662000000000005</v>
      </c>
      <c r="D321" s="1">
        <v>1.3520725631942762E-5</v>
      </c>
    </row>
    <row r="322" spans="1:4" x14ac:dyDescent="0.4">
      <c r="A322">
        <v>519</v>
      </c>
      <c r="B322">
        <v>3.9294999999999997E-2</v>
      </c>
      <c r="C322" s="1">
        <v>0.29687000000000002</v>
      </c>
      <c r="D322" s="1">
        <v>1.3583134465871526E-5</v>
      </c>
    </row>
    <row r="323" spans="1:4" x14ac:dyDescent="0.4">
      <c r="A323">
        <v>520</v>
      </c>
      <c r="B323">
        <v>3.9333E-2</v>
      </c>
      <c r="C323" s="1">
        <v>0.29709000000000002</v>
      </c>
      <c r="D323" s="1">
        <v>1.3650000000000001E-5</v>
      </c>
    </row>
    <row r="324" spans="1:4" x14ac:dyDescent="0.4">
      <c r="A324">
        <v>521</v>
      </c>
      <c r="B324">
        <v>3.9379999999999998E-2</v>
      </c>
      <c r="C324" s="1">
        <v>0.29731000000000002</v>
      </c>
      <c r="D324" s="1">
        <v>1.3738000000000001E-5</v>
      </c>
    </row>
    <row r="325" spans="1:4" x14ac:dyDescent="0.4">
      <c r="A325">
        <v>522</v>
      </c>
      <c r="B325">
        <v>3.9454999999999997E-2</v>
      </c>
      <c r="C325" s="1">
        <v>0.29756000000000005</v>
      </c>
      <c r="D325" s="1">
        <v>1.382E-5</v>
      </c>
    </row>
    <row r="326" spans="1:4" x14ac:dyDescent="0.4">
      <c r="A326">
        <v>523</v>
      </c>
      <c r="B326">
        <v>3.9536000000000002E-2</v>
      </c>
      <c r="C326" s="1">
        <v>0.29794000000000004</v>
      </c>
      <c r="D326" s="1">
        <v>1.3902E-5</v>
      </c>
    </row>
    <row r="327" spans="1:4" x14ac:dyDescent="0.4">
      <c r="A327">
        <v>524</v>
      </c>
      <c r="B327">
        <v>3.9611E-2</v>
      </c>
      <c r="C327" s="1">
        <v>0.29819000000000001</v>
      </c>
      <c r="D327" s="1">
        <v>1.3995873225726168E-5</v>
      </c>
    </row>
    <row r="328" spans="1:4" x14ac:dyDescent="0.4">
      <c r="A328">
        <v>525</v>
      </c>
      <c r="B328">
        <v>3.9701E-2</v>
      </c>
      <c r="C328" s="1">
        <v>0.29857</v>
      </c>
      <c r="D328" s="1">
        <v>1.4096000000000002E-5</v>
      </c>
    </row>
    <row r="329" spans="1:4" x14ac:dyDescent="0.4">
      <c r="A329">
        <v>526</v>
      </c>
      <c r="B329">
        <v>3.9789999999999999E-2</v>
      </c>
      <c r="C329" s="1">
        <v>0.29891000000000001</v>
      </c>
      <c r="D329" s="1">
        <v>1.4203000000000001E-5</v>
      </c>
    </row>
    <row r="330" spans="1:4" x14ac:dyDescent="0.4">
      <c r="A330">
        <v>527</v>
      </c>
      <c r="B330">
        <v>3.9883999999999996E-2</v>
      </c>
      <c r="C330" s="1">
        <v>0.29938000000000003</v>
      </c>
      <c r="D330" s="1">
        <v>1.428893958511103E-5</v>
      </c>
    </row>
    <row r="331" spans="1:4" x14ac:dyDescent="0.4">
      <c r="A331">
        <v>528</v>
      </c>
      <c r="B331">
        <v>3.9993000000000001E-2</v>
      </c>
      <c r="C331" s="1">
        <v>0.29982000000000003</v>
      </c>
      <c r="D331" s="1">
        <v>1.4398E-5</v>
      </c>
    </row>
    <row r="332" spans="1:4" x14ac:dyDescent="0.4">
      <c r="A332">
        <v>529</v>
      </c>
      <c r="B332">
        <v>4.0100999999999998E-2</v>
      </c>
      <c r="C332" s="1">
        <v>0.30029000000000006</v>
      </c>
      <c r="D332" s="1">
        <v>1.4492000000000001E-5</v>
      </c>
    </row>
    <row r="333" spans="1:4" x14ac:dyDescent="0.4">
      <c r="A333">
        <v>530</v>
      </c>
      <c r="B333">
        <v>4.0209000000000002E-2</v>
      </c>
      <c r="C333" s="1">
        <v>0.30070000000000002</v>
      </c>
      <c r="D333" s="1">
        <v>1.4593000000000001E-5</v>
      </c>
    </row>
    <row r="334" spans="1:4" x14ac:dyDescent="0.4">
      <c r="A334">
        <v>531</v>
      </c>
      <c r="B334">
        <v>4.0299000000000001E-2</v>
      </c>
      <c r="C334" s="1">
        <v>0.30117000000000005</v>
      </c>
      <c r="D334" s="1">
        <v>1.4689262776438636E-5</v>
      </c>
    </row>
    <row r="335" spans="1:4" x14ac:dyDescent="0.4">
      <c r="A335">
        <v>532</v>
      </c>
      <c r="B335">
        <v>4.0403000000000001E-2</v>
      </c>
      <c r="C335" s="1">
        <v>0.30161000000000004</v>
      </c>
      <c r="D335" s="1">
        <v>1.4794000000000001E-5</v>
      </c>
    </row>
    <row r="336" spans="1:4" x14ac:dyDescent="0.4">
      <c r="A336">
        <v>533</v>
      </c>
      <c r="B336">
        <v>4.0496999999999998E-2</v>
      </c>
      <c r="C336" s="1">
        <v>0.30212000000000006</v>
      </c>
      <c r="D336" s="1">
        <v>1.4901000000000002E-5</v>
      </c>
    </row>
    <row r="337" spans="1:4" x14ac:dyDescent="0.4">
      <c r="A337">
        <v>534</v>
      </c>
      <c r="B337">
        <v>4.0596E-2</v>
      </c>
      <c r="C337" s="1">
        <v>0.30252000000000001</v>
      </c>
      <c r="D337" s="1">
        <v>1.4996848355023717E-5</v>
      </c>
    </row>
    <row r="338" spans="1:4" x14ac:dyDescent="0.4">
      <c r="A338">
        <v>535</v>
      </c>
      <c r="B338">
        <v>4.0689999999999997E-2</v>
      </c>
      <c r="C338" s="1">
        <v>0.30299000000000004</v>
      </c>
      <c r="D338" s="1">
        <v>1.5100801541641471E-5</v>
      </c>
    </row>
    <row r="339" spans="1:4" x14ac:dyDescent="0.4">
      <c r="A339">
        <v>536</v>
      </c>
      <c r="B339">
        <v>4.0802999999999999E-2</v>
      </c>
      <c r="C339" s="1">
        <v>0.30334000000000005</v>
      </c>
      <c r="D339" s="1">
        <v>1.5205475297324948E-5</v>
      </c>
    </row>
    <row r="340" spans="1:4" x14ac:dyDescent="0.4">
      <c r="A340">
        <v>537</v>
      </c>
      <c r="B340">
        <v>4.0902000000000001E-2</v>
      </c>
      <c r="C340" s="1">
        <v>0.30369000000000002</v>
      </c>
      <c r="D340" s="1">
        <v>1.531087461682027E-5</v>
      </c>
    </row>
    <row r="341" spans="1:4" x14ac:dyDescent="0.4">
      <c r="A341">
        <v>538</v>
      </c>
      <c r="B341">
        <v>4.1009999999999998E-2</v>
      </c>
      <c r="C341" s="1">
        <v>0.30403000000000002</v>
      </c>
      <c r="D341" s="1">
        <v>1.5381546403030339E-5</v>
      </c>
    </row>
    <row r="342" spans="1:4" x14ac:dyDescent="0.4">
      <c r="A342">
        <v>539</v>
      </c>
      <c r="B342">
        <v>4.1118999999999996E-2</v>
      </c>
      <c r="C342" s="1">
        <v>0.30431000000000002</v>
      </c>
      <c r="D342" s="1">
        <v>1.5488166189124811E-5</v>
      </c>
    </row>
    <row r="343" spans="1:4" x14ac:dyDescent="0.4">
      <c r="A343">
        <v>540</v>
      </c>
      <c r="B343">
        <v>4.1199E-2</v>
      </c>
      <c r="C343" s="1">
        <v>0.30463000000000001</v>
      </c>
      <c r="D343" s="1">
        <v>1.5585000000000001E-5</v>
      </c>
    </row>
    <row r="344" spans="1:4" x14ac:dyDescent="0.4">
      <c r="A344">
        <v>541</v>
      </c>
      <c r="B344">
        <v>4.1259999999999998E-2</v>
      </c>
      <c r="C344" s="1">
        <v>0.30491000000000001</v>
      </c>
      <c r="D344" s="1">
        <v>1.5654000000000003E-5</v>
      </c>
    </row>
    <row r="345" spans="1:4" x14ac:dyDescent="0.4">
      <c r="A345">
        <v>542</v>
      </c>
      <c r="B345">
        <v>4.1320999999999997E-2</v>
      </c>
      <c r="C345" s="1">
        <v>0.30516000000000004</v>
      </c>
      <c r="D345" s="1">
        <v>1.5739828644662185E-5</v>
      </c>
    </row>
    <row r="346" spans="1:4" x14ac:dyDescent="0.4">
      <c r="A346">
        <v>543</v>
      </c>
      <c r="B346">
        <v>4.1363999999999998E-2</v>
      </c>
      <c r="C346" s="1">
        <v>0.30541000000000001</v>
      </c>
      <c r="D346" s="1">
        <v>1.5786000000000001E-5</v>
      </c>
    </row>
    <row r="347" spans="1:4" x14ac:dyDescent="0.4">
      <c r="A347">
        <v>544</v>
      </c>
      <c r="B347">
        <v>4.1405999999999998E-2</v>
      </c>
      <c r="C347" s="1">
        <v>0.30560000000000004</v>
      </c>
      <c r="D347" s="1">
        <v>1.5812480392703817E-5</v>
      </c>
    </row>
    <row r="348" spans="1:4" x14ac:dyDescent="0.4">
      <c r="A348">
        <v>545</v>
      </c>
      <c r="B348">
        <v>4.1438999999999997E-2</v>
      </c>
      <c r="C348" s="1">
        <v>0.30579000000000001</v>
      </c>
      <c r="D348" s="1">
        <v>1.5818E-5</v>
      </c>
    </row>
    <row r="349" spans="1:4" x14ac:dyDescent="0.4">
      <c r="A349">
        <v>546</v>
      </c>
      <c r="B349">
        <v>4.1481999999999998E-2</v>
      </c>
      <c r="C349" s="1">
        <v>0.30595000000000006</v>
      </c>
      <c r="D349" s="1">
        <v>1.5799000000000002E-5</v>
      </c>
    </row>
    <row r="350" spans="1:4" x14ac:dyDescent="0.4">
      <c r="A350">
        <v>547</v>
      </c>
      <c r="B350">
        <v>4.1514999999999996E-2</v>
      </c>
      <c r="C350" s="1">
        <v>0.30601</v>
      </c>
      <c r="D350" s="1">
        <v>1.5739828644662185E-5</v>
      </c>
    </row>
    <row r="351" spans="1:4" x14ac:dyDescent="0.4">
      <c r="A351">
        <v>548</v>
      </c>
      <c r="B351">
        <v>4.1537999999999999E-2</v>
      </c>
      <c r="C351" s="1">
        <v>0.30604000000000003</v>
      </c>
      <c r="D351" s="1">
        <v>1.5703628043335503E-5</v>
      </c>
    </row>
    <row r="352" spans="1:4" x14ac:dyDescent="0.4">
      <c r="A352">
        <v>549</v>
      </c>
      <c r="B352">
        <v>4.1565999999999999E-2</v>
      </c>
      <c r="C352" s="1">
        <v>0.30607000000000001</v>
      </c>
      <c r="D352" s="1">
        <v>1.5642E-5</v>
      </c>
    </row>
    <row r="353" spans="1:4" x14ac:dyDescent="0.4">
      <c r="A353">
        <v>550</v>
      </c>
      <c r="B353">
        <v>4.1576000000000002E-2</v>
      </c>
      <c r="C353" s="1">
        <v>0.30601</v>
      </c>
      <c r="D353" s="1">
        <v>1.5585000000000001E-5</v>
      </c>
    </row>
    <row r="354" spans="1:4" x14ac:dyDescent="0.4">
      <c r="A354">
        <v>551</v>
      </c>
      <c r="B354">
        <v>4.1562000000000002E-2</v>
      </c>
      <c r="C354" s="1">
        <v>0.30598000000000003</v>
      </c>
      <c r="D354" s="1">
        <v>1.5529E-5</v>
      </c>
    </row>
    <row r="355" spans="1:4" x14ac:dyDescent="0.4">
      <c r="A355">
        <v>552</v>
      </c>
      <c r="B355">
        <v>4.1542999999999997E-2</v>
      </c>
      <c r="C355" s="1">
        <v>0.30585000000000001</v>
      </c>
      <c r="D355" s="1">
        <v>1.5488166189124811E-5</v>
      </c>
    </row>
    <row r="356" spans="1:4" x14ac:dyDescent="0.4">
      <c r="A356">
        <v>553</v>
      </c>
      <c r="B356">
        <v>4.1514999999999996E-2</v>
      </c>
      <c r="C356" s="1">
        <v>0.30576000000000003</v>
      </c>
      <c r="D356" s="1">
        <v>1.5417004529495568E-5</v>
      </c>
    </row>
    <row r="357" spans="1:4" x14ac:dyDescent="0.4">
      <c r="A357">
        <v>554</v>
      </c>
      <c r="B357">
        <v>4.1485999999999995E-2</v>
      </c>
      <c r="C357" s="1">
        <v>0.30560000000000004</v>
      </c>
      <c r="D357" s="1">
        <v>1.5359E-5</v>
      </c>
    </row>
    <row r="358" spans="1:4" x14ac:dyDescent="0.4">
      <c r="A358">
        <v>555</v>
      </c>
      <c r="B358">
        <v>4.1443999999999995E-2</v>
      </c>
      <c r="C358" s="1">
        <v>0.30548000000000003</v>
      </c>
      <c r="D358" s="1">
        <v>1.5290000000000001E-5</v>
      </c>
    </row>
    <row r="359" spans="1:4" x14ac:dyDescent="0.4">
      <c r="A359">
        <v>556</v>
      </c>
      <c r="B359">
        <v>4.1405999999999998E-2</v>
      </c>
      <c r="C359" s="1">
        <v>0.30523</v>
      </c>
      <c r="D359" s="1">
        <v>1.5208000000000001E-5</v>
      </c>
    </row>
    <row r="360" spans="1:4" x14ac:dyDescent="0.4">
      <c r="A360">
        <v>557</v>
      </c>
      <c r="B360">
        <v>4.1368999999999996E-2</v>
      </c>
      <c r="C360" s="1">
        <v>0.30497000000000002</v>
      </c>
      <c r="D360" s="1">
        <v>1.5135612484362053E-5</v>
      </c>
    </row>
    <row r="361" spans="1:4" x14ac:dyDescent="0.4">
      <c r="A361">
        <v>558</v>
      </c>
      <c r="B361">
        <v>4.1326000000000002E-2</v>
      </c>
      <c r="C361" s="1">
        <v>0.30469000000000002</v>
      </c>
      <c r="D361" s="1">
        <v>1.5045000000000001E-5</v>
      </c>
    </row>
    <row r="362" spans="1:4" x14ac:dyDescent="0.4">
      <c r="A362">
        <v>559</v>
      </c>
      <c r="B362">
        <v>4.1273999999999998E-2</v>
      </c>
      <c r="C362" s="1">
        <v>0.30438000000000004</v>
      </c>
      <c r="D362" s="1">
        <v>1.4957000000000001E-5</v>
      </c>
    </row>
    <row r="363" spans="1:4" x14ac:dyDescent="0.4">
      <c r="A363">
        <v>560</v>
      </c>
      <c r="B363">
        <v>4.1199E-2</v>
      </c>
      <c r="C363" s="1">
        <v>0.30397000000000002</v>
      </c>
      <c r="D363" s="1">
        <v>1.4819000000000002E-5</v>
      </c>
    </row>
    <row r="364" spans="1:4" x14ac:dyDescent="0.4">
      <c r="A364">
        <v>561</v>
      </c>
      <c r="B364">
        <v>4.1095E-2</v>
      </c>
      <c r="C364" s="1">
        <v>0.30353000000000002</v>
      </c>
      <c r="D364" s="1">
        <v>1.4699000000000001E-5</v>
      </c>
    </row>
    <row r="365" spans="1:4" x14ac:dyDescent="0.4">
      <c r="A365">
        <v>562</v>
      </c>
      <c r="B365">
        <v>4.0972999999999996E-2</v>
      </c>
      <c r="C365" s="1">
        <v>0.30303000000000002</v>
      </c>
      <c r="D365" s="1">
        <v>1.4530000000000001E-5</v>
      </c>
    </row>
    <row r="366" spans="1:4" x14ac:dyDescent="0.4">
      <c r="A366">
        <v>563</v>
      </c>
      <c r="B366">
        <v>4.0835999999999997E-2</v>
      </c>
      <c r="C366" s="1">
        <v>0.30246000000000001</v>
      </c>
      <c r="D366" s="1">
        <v>1.4392E-5</v>
      </c>
    </row>
    <row r="367" spans="1:4" x14ac:dyDescent="0.4">
      <c r="A367">
        <v>564</v>
      </c>
      <c r="B367">
        <v>4.0708999999999995E-2</v>
      </c>
      <c r="C367" s="1">
        <v>0.30196000000000001</v>
      </c>
      <c r="D367" s="1">
        <v>1.4228E-5</v>
      </c>
    </row>
    <row r="368" spans="1:4" x14ac:dyDescent="0.4">
      <c r="A368">
        <v>565</v>
      </c>
      <c r="B368">
        <v>4.0571999999999997E-2</v>
      </c>
      <c r="C368" s="1">
        <v>0.30146000000000001</v>
      </c>
      <c r="D368" s="1">
        <v>1.4077000000000001E-5</v>
      </c>
    </row>
    <row r="369" spans="1:4" x14ac:dyDescent="0.4">
      <c r="A369">
        <v>566</v>
      </c>
      <c r="B369">
        <v>4.0444999999999995E-2</v>
      </c>
      <c r="C369" s="1">
        <v>0.30080000000000001</v>
      </c>
      <c r="D369" s="1">
        <v>1.3939E-5</v>
      </c>
    </row>
    <row r="370" spans="1:4" x14ac:dyDescent="0.4">
      <c r="A370">
        <v>567</v>
      </c>
      <c r="B370">
        <v>4.0318E-2</v>
      </c>
      <c r="C370" s="1">
        <v>0.30020000000000002</v>
      </c>
      <c r="D370" s="1">
        <v>1.3795000000000001E-5</v>
      </c>
    </row>
    <row r="371" spans="1:4" x14ac:dyDescent="0.4">
      <c r="A371">
        <v>568</v>
      </c>
      <c r="B371">
        <v>4.0181000000000001E-2</v>
      </c>
      <c r="C371" s="1">
        <v>0.29957</v>
      </c>
      <c r="D371" s="1">
        <v>1.3657000000000002E-5</v>
      </c>
    </row>
    <row r="372" spans="1:4" x14ac:dyDescent="0.4">
      <c r="A372">
        <v>569</v>
      </c>
      <c r="B372">
        <v>4.0067999999999999E-2</v>
      </c>
      <c r="C372" s="1">
        <v>0.29894000000000004</v>
      </c>
      <c r="D372" s="1">
        <v>1.3537000000000001E-5</v>
      </c>
    </row>
    <row r="373" spans="1:4" x14ac:dyDescent="0.4">
      <c r="A373">
        <v>570</v>
      </c>
      <c r="B373">
        <v>3.9949999999999999E-2</v>
      </c>
      <c r="C373" s="1">
        <v>0.29828000000000005</v>
      </c>
      <c r="D373" s="1">
        <v>1.3380000000000001E-5</v>
      </c>
    </row>
    <row r="374" spans="1:4" x14ac:dyDescent="0.4">
      <c r="A374">
        <v>571</v>
      </c>
      <c r="B374">
        <v>3.9847E-2</v>
      </c>
      <c r="C374" s="1">
        <v>0.29759000000000002</v>
      </c>
      <c r="D374" s="1">
        <v>1.3243415351946623E-5</v>
      </c>
    </row>
    <row r="375" spans="1:4" x14ac:dyDescent="0.4">
      <c r="A375">
        <v>572</v>
      </c>
      <c r="B375">
        <v>3.9743000000000001E-2</v>
      </c>
      <c r="C375" s="1">
        <v>0.29690000000000005</v>
      </c>
      <c r="D375" s="1">
        <v>1.3166000000000001E-5</v>
      </c>
    </row>
    <row r="376" spans="1:4" x14ac:dyDescent="0.4">
      <c r="A376">
        <v>573</v>
      </c>
      <c r="B376">
        <v>3.9639000000000001E-2</v>
      </c>
      <c r="C376" s="1">
        <v>0.29627000000000003</v>
      </c>
      <c r="D376" s="1">
        <v>1.3079000000000001E-5</v>
      </c>
    </row>
    <row r="377" spans="1:4" x14ac:dyDescent="0.4">
      <c r="A377">
        <v>574</v>
      </c>
      <c r="B377">
        <v>3.9539999999999999E-2</v>
      </c>
      <c r="C377" s="1">
        <v>0.29558000000000001</v>
      </c>
      <c r="D377" s="1">
        <v>1.3003000000000001E-5</v>
      </c>
    </row>
    <row r="378" spans="1:4" x14ac:dyDescent="0.4">
      <c r="A378">
        <v>575</v>
      </c>
      <c r="B378">
        <v>3.9451E-2</v>
      </c>
      <c r="C378" s="1">
        <v>0.29498000000000002</v>
      </c>
      <c r="D378" s="1">
        <v>1.2921E-5</v>
      </c>
    </row>
    <row r="379" spans="1:4" x14ac:dyDescent="0.4">
      <c r="A379">
        <v>576</v>
      </c>
      <c r="B379">
        <v>3.9365999999999998E-2</v>
      </c>
      <c r="C379" s="1">
        <v>0.29432000000000003</v>
      </c>
      <c r="D379" s="1">
        <v>1.2859E-5</v>
      </c>
    </row>
    <row r="380" spans="1:4" x14ac:dyDescent="0.4">
      <c r="A380">
        <v>577</v>
      </c>
      <c r="B380">
        <v>3.9280999999999996E-2</v>
      </c>
      <c r="C380" s="1">
        <v>0.29373000000000005</v>
      </c>
      <c r="D380" s="1">
        <v>1.2815000000000002E-5</v>
      </c>
    </row>
    <row r="381" spans="1:4" x14ac:dyDescent="0.4">
      <c r="A381">
        <v>578</v>
      </c>
      <c r="B381">
        <v>3.9205999999999998E-2</v>
      </c>
      <c r="C381" s="1">
        <v>0.29313</v>
      </c>
      <c r="D381" s="1">
        <v>1.2764000000000002E-5</v>
      </c>
    </row>
    <row r="382" spans="1:4" x14ac:dyDescent="0.4">
      <c r="A382">
        <v>579</v>
      </c>
      <c r="B382">
        <v>3.9140000000000001E-2</v>
      </c>
      <c r="C382" s="1">
        <v>0.29249999999999998</v>
      </c>
      <c r="D382" s="1">
        <v>1.2727000000000002E-5</v>
      </c>
    </row>
    <row r="383" spans="1:4" x14ac:dyDescent="0.4">
      <c r="A383">
        <v>580</v>
      </c>
      <c r="B383">
        <v>3.9083E-2</v>
      </c>
      <c r="C383" s="1">
        <v>0.29197000000000001</v>
      </c>
      <c r="D383" s="1">
        <v>1.272E-5</v>
      </c>
    </row>
    <row r="384" spans="1:4" x14ac:dyDescent="0.4">
      <c r="A384">
        <v>581</v>
      </c>
      <c r="B384">
        <v>3.9036000000000001E-2</v>
      </c>
      <c r="C384" s="1">
        <v>0.29150000000000004</v>
      </c>
      <c r="D384" s="1">
        <v>1.2733000000000002E-5</v>
      </c>
    </row>
    <row r="385" spans="1:4" x14ac:dyDescent="0.4">
      <c r="A385">
        <v>582</v>
      </c>
      <c r="B385">
        <v>3.9002999999999996E-2</v>
      </c>
      <c r="C385" s="1">
        <v>0.29106000000000004</v>
      </c>
      <c r="D385" s="1">
        <v>1.2758000000000001E-5</v>
      </c>
    </row>
    <row r="386" spans="1:4" x14ac:dyDescent="0.4">
      <c r="A386">
        <v>583</v>
      </c>
      <c r="B386">
        <v>3.8974999999999996E-2</v>
      </c>
      <c r="C386" s="1">
        <v>0.29068000000000005</v>
      </c>
      <c r="D386" s="1">
        <v>1.2802E-5</v>
      </c>
    </row>
    <row r="387" spans="1:4" x14ac:dyDescent="0.4">
      <c r="A387">
        <v>584</v>
      </c>
      <c r="B387">
        <v>3.8955999999999998E-2</v>
      </c>
      <c r="C387" s="1">
        <v>0.2903</v>
      </c>
      <c r="D387" s="1">
        <v>1.2859E-5</v>
      </c>
    </row>
    <row r="388" spans="1:4" x14ac:dyDescent="0.4">
      <c r="A388">
        <v>585</v>
      </c>
      <c r="B388">
        <v>3.8955999999999998E-2</v>
      </c>
      <c r="C388" s="1">
        <v>0.28996000000000005</v>
      </c>
      <c r="D388" s="1">
        <v>1.2896000000000002E-5</v>
      </c>
    </row>
    <row r="389" spans="1:4" x14ac:dyDescent="0.4">
      <c r="A389">
        <v>586</v>
      </c>
      <c r="B389">
        <v>3.8965E-2</v>
      </c>
      <c r="C389" s="1">
        <v>0.28968000000000005</v>
      </c>
      <c r="D389" s="1">
        <v>1.2940000000000001E-5</v>
      </c>
    </row>
    <row r="390" spans="1:4" x14ac:dyDescent="0.4">
      <c r="A390">
        <v>587</v>
      </c>
      <c r="B390">
        <v>3.8969999999999998E-2</v>
      </c>
      <c r="C390" s="1">
        <v>0.28946000000000005</v>
      </c>
      <c r="D390" s="1">
        <v>1.2997000000000001E-5</v>
      </c>
    </row>
    <row r="391" spans="1:4" x14ac:dyDescent="0.4">
      <c r="A391">
        <v>588</v>
      </c>
      <c r="B391">
        <v>3.8994000000000001E-2</v>
      </c>
      <c r="C391" s="1">
        <v>0.28920000000000001</v>
      </c>
      <c r="D391" s="1">
        <v>1.3035000000000001E-5</v>
      </c>
    </row>
    <row r="392" spans="1:4" x14ac:dyDescent="0.4">
      <c r="A392">
        <v>589</v>
      </c>
      <c r="B392">
        <v>3.9026999999999999E-2</v>
      </c>
      <c r="C392" s="1">
        <v>0.28905000000000003</v>
      </c>
      <c r="D392" s="1">
        <v>1.3072000000000001E-5</v>
      </c>
    </row>
    <row r="393" spans="1:4" x14ac:dyDescent="0.4">
      <c r="A393">
        <v>590</v>
      </c>
      <c r="B393">
        <v>3.9083E-2</v>
      </c>
      <c r="C393" s="1">
        <v>0.28898000000000001</v>
      </c>
      <c r="D393" s="1">
        <v>1.3148E-5</v>
      </c>
    </row>
    <row r="394" spans="1:4" x14ac:dyDescent="0.4">
      <c r="A394">
        <v>591</v>
      </c>
      <c r="B394">
        <v>3.9148999999999996E-2</v>
      </c>
      <c r="C394" s="1">
        <v>0.28886000000000001</v>
      </c>
      <c r="D394" s="1">
        <v>1.3254E-5</v>
      </c>
    </row>
    <row r="395" spans="1:4" x14ac:dyDescent="0.4">
      <c r="A395">
        <v>592</v>
      </c>
      <c r="B395">
        <v>3.925E-2</v>
      </c>
      <c r="C395" s="1">
        <v>0.28883000000000003</v>
      </c>
      <c r="D395" s="1">
        <v>1.3455000000000001E-5</v>
      </c>
    </row>
    <row r="396" spans="1:4" x14ac:dyDescent="0.4">
      <c r="A396">
        <v>593</v>
      </c>
      <c r="B396">
        <v>3.9390000000000001E-2</v>
      </c>
      <c r="C396" s="1">
        <v>0.2888</v>
      </c>
      <c r="D396" s="1">
        <v>1.3669000000000001E-5</v>
      </c>
    </row>
    <row r="397" spans="1:4" x14ac:dyDescent="0.4">
      <c r="A397">
        <v>594</v>
      </c>
      <c r="B397">
        <v>3.9550000000000002E-2</v>
      </c>
      <c r="C397" s="1">
        <v>0.2888</v>
      </c>
      <c r="D397" s="1">
        <v>1.3883000000000001E-5</v>
      </c>
    </row>
    <row r="398" spans="1:4" x14ac:dyDescent="0.4">
      <c r="A398">
        <v>595</v>
      </c>
      <c r="B398">
        <v>3.9710000000000002E-2</v>
      </c>
      <c r="C398" s="1">
        <v>0.28898000000000001</v>
      </c>
      <c r="D398" s="1">
        <v>1.4128000000000001E-5</v>
      </c>
    </row>
    <row r="399" spans="1:4" x14ac:dyDescent="0.4">
      <c r="A399">
        <v>596</v>
      </c>
      <c r="B399">
        <v>3.9899999999999998E-2</v>
      </c>
      <c r="C399" s="1">
        <v>0.28927000000000003</v>
      </c>
      <c r="D399" s="1">
        <v>1.4354000000000002E-5</v>
      </c>
    </row>
    <row r="400" spans="1:4" x14ac:dyDescent="0.4">
      <c r="A400">
        <v>597</v>
      </c>
      <c r="B400">
        <v>4.0079999999999998E-2</v>
      </c>
      <c r="C400" s="1">
        <v>0.28961000000000003</v>
      </c>
      <c r="D400" s="1">
        <v>1.4580000000000001E-5</v>
      </c>
    </row>
    <row r="401" spans="1:4" x14ac:dyDescent="0.4">
      <c r="A401">
        <v>598</v>
      </c>
      <c r="B401">
        <v>4.027E-2</v>
      </c>
      <c r="C401" s="1">
        <v>0.28999999999999998</v>
      </c>
      <c r="D401" s="1">
        <v>1.4794000000000001E-5</v>
      </c>
    </row>
    <row r="402" spans="1:4" x14ac:dyDescent="0.4">
      <c r="A402">
        <v>599</v>
      </c>
      <c r="B402">
        <v>4.0469999999999999E-2</v>
      </c>
      <c r="C402" s="1">
        <v>0.29046000000000005</v>
      </c>
      <c r="D402" s="1">
        <v>1.5058000000000001E-5</v>
      </c>
    </row>
    <row r="403" spans="1:4" x14ac:dyDescent="0.4">
      <c r="A403">
        <v>600</v>
      </c>
      <c r="B403">
        <v>4.0669999999999998E-2</v>
      </c>
      <c r="C403" s="1">
        <v>0.29099000000000003</v>
      </c>
      <c r="D403" s="1">
        <v>1.5328E-5</v>
      </c>
    </row>
    <row r="404" spans="1:4" x14ac:dyDescent="0.4">
      <c r="A404">
        <v>601</v>
      </c>
      <c r="B404">
        <v>4.0869999999999997E-2</v>
      </c>
      <c r="C404" s="1">
        <v>0.29152999999999996</v>
      </c>
      <c r="D404" s="1">
        <v>1.56E-5</v>
      </c>
    </row>
    <row r="405" spans="1:4" x14ac:dyDescent="0.4">
      <c r="A405">
        <v>602</v>
      </c>
      <c r="B405">
        <v>4.1059999999999999E-2</v>
      </c>
      <c r="C405" s="1">
        <v>0.29213999999999996</v>
      </c>
      <c r="D405" s="1">
        <v>1.5703628043335503E-5</v>
      </c>
    </row>
    <row r="406" spans="1:4" x14ac:dyDescent="0.4">
      <c r="A406">
        <v>603</v>
      </c>
      <c r="B406">
        <v>4.1270000000000001E-2</v>
      </c>
      <c r="C406" s="1">
        <v>0.29269999999999996</v>
      </c>
      <c r="D406" s="1">
        <v>1.5958791472367326E-5</v>
      </c>
    </row>
    <row r="407" spans="1:4" x14ac:dyDescent="0.4">
      <c r="A407">
        <v>604</v>
      </c>
      <c r="B407">
        <v>4.1480000000000003E-2</v>
      </c>
      <c r="C407" s="1">
        <v>0.29325999999999997</v>
      </c>
      <c r="D407" s="1">
        <v>1.6292960326397209E-5</v>
      </c>
    </row>
    <row r="408" spans="1:4" x14ac:dyDescent="0.4">
      <c r="A408">
        <v>605</v>
      </c>
      <c r="B408">
        <v>4.1689999999999998E-2</v>
      </c>
      <c r="C408" s="1">
        <v>0.29375999999999997</v>
      </c>
      <c r="D408" s="1">
        <v>1.6595869074375568E-5</v>
      </c>
    </row>
    <row r="409" spans="1:4" x14ac:dyDescent="0.4">
      <c r="A409">
        <v>606</v>
      </c>
      <c r="B409">
        <v>4.19E-2</v>
      </c>
      <c r="C409" s="1">
        <v>0.29433999999999999</v>
      </c>
      <c r="D409" s="1">
        <v>1.6904409316432608E-5</v>
      </c>
    </row>
    <row r="410" spans="1:4" x14ac:dyDescent="0.4">
      <c r="A410">
        <v>607</v>
      </c>
      <c r="B410">
        <v>4.2119999999999998E-2</v>
      </c>
      <c r="C410" s="1">
        <v>0.29486999999999997</v>
      </c>
      <c r="D410" s="1">
        <v>1.7298163592151008E-5</v>
      </c>
    </row>
    <row r="411" spans="1:4" x14ac:dyDescent="0.4">
      <c r="A411">
        <v>608</v>
      </c>
      <c r="B411">
        <v>4.2340000000000003E-2</v>
      </c>
      <c r="C411" s="1">
        <v>0.29546</v>
      </c>
      <c r="D411" s="1">
        <v>1.7701089583174204E-5</v>
      </c>
    </row>
    <row r="412" spans="1:4" x14ac:dyDescent="0.4">
      <c r="A412">
        <v>609</v>
      </c>
      <c r="B412">
        <v>4.2529999999999998E-2</v>
      </c>
      <c r="C412" s="1">
        <v>0.29601</v>
      </c>
      <c r="D412" s="1">
        <v>1.8030177408595686E-5</v>
      </c>
    </row>
    <row r="413" spans="1:4" x14ac:dyDescent="0.4">
      <c r="A413">
        <v>610</v>
      </c>
      <c r="B413">
        <v>4.2759999999999999E-2</v>
      </c>
      <c r="C413" s="1">
        <v>0.29657</v>
      </c>
      <c r="D413" s="1">
        <v>1.8407720014689541E-5</v>
      </c>
    </row>
    <row r="414" spans="1:4" x14ac:dyDescent="0.4">
      <c r="A414">
        <v>611</v>
      </c>
      <c r="B414">
        <v>4.2970000000000001E-2</v>
      </c>
      <c r="C414" s="1">
        <v>0.29718999999999995</v>
      </c>
      <c r="D414" s="1">
        <v>1.8836490894897987E-5</v>
      </c>
    </row>
    <row r="415" spans="1:4" x14ac:dyDescent="0.4">
      <c r="A415">
        <v>612</v>
      </c>
      <c r="B415">
        <v>4.3179999999999996E-2</v>
      </c>
      <c r="C415" s="1">
        <v>0.29771999999999998</v>
      </c>
      <c r="D415" s="1">
        <v>1.9142559250210829E-5</v>
      </c>
    </row>
    <row r="416" spans="1:4" x14ac:dyDescent="0.4">
      <c r="A416">
        <v>613</v>
      </c>
      <c r="B416">
        <v>4.3400000000000001E-2</v>
      </c>
      <c r="C416" s="1">
        <v>0.29835999999999996</v>
      </c>
      <c r="D416" s="1">
        <v>1.9543394557753937E-5</v>
      </c>
    </row>
    <row r="417" spans="1:4" x14ac:dyDescent="0.4">
      <c r="A417">
        <v>614</v>
      </c>
      <c r="B417">
        <v>4.3630000000000002E-2</v>
      </c>
      <c r="C417" s="1">
        <v>0.29897999999999997</v>
      </c>
      <c r="D417" s="1">
        <v>1.9906733389871861E-5</v>
      </c>
    </row>
    <row r="418" spans="1:4" x14ac:dyDescent="0.4">
      <c r="A418">
        <v>615</v>
      </c>
      <c r="B418">
        <v>4.3869999999999999E-2</v>
      </c>
      <c r="C418" s="1">
        <v>0.29952999999999996</v>
      </c>
      <c r="D418" s="1">
        <v>2.0323570109362197E-5</v>
      </c>
    </row>
    <row r="419" spans="1:4" x14ac:dyDescent="0.4">
      <c r="A419">
        <v>616</v>
      </c>
      <c r="B419">
        <v>4.4089999999999997E-2</v>
      </c>
      <c r="C419" s="1">
        <v>0.3</v>
      </c>
      <c r="D419" s="1">
        <v>2.0653801558105301E-5</v>
      </c>
    </row>
    <row r="420" spans="1:4" x14ac:dyDescent="0.4">
      <c r="A420">
        <v>617</v>
      </c>
      <c r="B420">
        <v>4.4319999999999998E-2</v>
      </c>
      <c r="C420" s="1">
        <v>0.30046999999999996</v>
      </c>
      <c r="D420" s="1">
        <v>2.0989398836235239E-5</v>
      </c>
    </row>
    <row r="421" spans="1:4" x14ac:dyDescent="0.4">
      <c r="A421">
        <v>618</v>
      </c>
      <c r="B421">
        <v>4.4549999999999999E-2</v>
      </c>
      <c r="C421" s="1">
        <v>0.30093999999999999</v>
      </c>
      <c r="D421" s="1">
        <v>2.1379620895022286E-5</v>
      </c>
    </row>
    <row r="422" spans="1:4" x14ac:dyDescent="0.4">
      <c r="A422">
        <v>619</v>
      </c>
      <c r="B422">
        <v>4.4749999999999998E-2</v>
      </c>
      <c r="C422" s="1">
        <v>0.30137999999999998</v>
      </c>
      <c r="D422" s="1">
        <v>2.1727011788637402E-5</v>
      </c>
    </row>
    <row r="423" spans="1:4" x14ac:dyDescent="0.4">
      <c r="A423">
        <v>620</v>
      </c>
      <c r="B423">
        <v>4.4999999999999998E-2</v>
      </c>
      <c r="C423" s="1">
        <v>0.30181999999999998</v>
      </c>
      <c r="D423" s="1">
        <v>2.2080047330188985E-5</v>
      </c>
    </row>
    <row r="424" spans="1:4" x14ac:dyDescent="0.4">
      <c r="A424">
        <v>621</v>
      </c>
      <c r="B424">
        <v>4.5200000000000004E-2</v>
      </c>
      <c r="C424" s="1">
        <v>0.30234999999999995</v>
      </c>
      <c r="D424" s="1">
        <v>2.2646443075930596E-5</v>
      </c>
    </row>
    <row r="425" spans="1:4" x14ac:dyDescent="0.4">
      <c r="A425">
        <v>622</v>
      </c>
      <c r="B425">
        <v>4.5380000000000004E-2</v>
      </c>
      <c r="C425" s="1">
        <v>0.30279</v>
      </c>
      <c r="D425" s="1">
        <v>2.3014418174085075E-5</v>
      </c>
    </row>
    <row r="426" spans="1:4" x14ac:dyDescent="0.4">
      <c r="A426">
        <v>623</v>
      </c>
      <c r="B426">
        <v>4.5590000000000006E-2</v>
      </c>
      <c r="C426" s="1">
        <v>0.30319999999999997</v>
      </c>
      <c r="D426" s="1">
        <v>2.3823194693586847E-5</v>
      </c>
    </row>
    <row r="427" spans="1:4" x14ac:dyDescent="0.4">
      <c r="A427">
        <v>624</v>
      </c>
      <c r="B427">
        <v>4.5790000000000004E-2</v>
      </c>
      <c r="C427" s="1">
        <v>0.30360999999999999</v>
      </c>
      <c r="D427" s="1">
        <v>2.4210290467361755E-5</v>
      </c>
    </row>
    <row r="428" spans="1:4" x14ac:dyDescent="0.4">
      <c r="A428">
        <v>625</v>
      </c>
      <c r="B428">
        <v>4.598E-2</v>
      </c>
      <c r="C428" s="1">
        <v>0.30398999999999998</v>
      </c>
      <c r="D428" s="1">
        <v>2.4831331052955648E-5</v>
      </c>
    </row>
    <row r="429" spans="1:4" x14ac:dyDescent="0.4">
      <c r="A429">
        <v>626</v>
      </c>
      <c r="B429">
        <v>4.6179999999999999E-2</v>
      </c>
      <c r="C429" s="1">
        <v>0.30424999999999996</v>
      </c>
      <c r="D429" s="1">
        <v>2.5176769277588517E-5</v>
      </c>
    </row>
    <row r="430" spans="1:4" x14ac:dyDescent="0.4">
      <c r="A430">
        <v>627</v>
      </c>
      <c r="B430">
        <v>4.6390000000000001E-2</v>
      </c>
      <c r="C430" s="1">
        <v>0.30442999999999998</v>
      </c>
      <c r="D430" s="1">
        <v>2.5644840365177142E-5</v>
      </c>
    </row>
    <row r="431" spans="1:4" x14ac:dyDescent="0.4">
      <c r="A431">
        <v>628</v>
      </c>
      <c r="B431">
        <v>4.6609999999999999E-2</v>
      </c>
      <c r="C431" s="1">
        <v>0.30460999999999999</v>
      </c>
      <c r="D431" s="1">
        <v>2.6061535499988956E-5</v>
      </c>
    </row>
    <row r="432" spans="1:4" x14ac:dyDescent="0.4">
      <c r="A432">
        <v>629</v>
      </c>
      <c r="B432">
        <v>4.6789999999999998E-2</v>
      </c>
      <c r="C432" s="1">
        <v>0.30478</v>
      </c>
      <c r="D432" s="1">
        <v>2.6424087573219438E-5</v>
      </c>
    </row>
    <row r="433" spans="1:4" x14ac:dyDescent="0.4">
      <c r="A433">
        <v>630</v>
      </c>
      <c r="B433">
        <v>4.7E-2</v>
      </c>
      <c r="C433" s="1">
        <v>0.30495999999999995</v>
      </c>
      <c r="D433" s="1">
        <v>2.6915348039269089E-5</v>
      </c>
    </row>
    <row r="434" spans="1:4" x14ac:dyDescent="0.4">
      <c r="A434">
        <v>631</v>
      </c>
      <c r="B434">
        <v>4.718E-2</v>
      </c>
      <c r="C434" s="1">
        <v>0.30518999999999996</v>
      </c>
      <c r="D434" s="1">
        <v>2.7352687263067089E-5</v>
      </c>
    </row>
    <row r="435" spans="1:4" x14ac:dyDescent="0.4">
      <c r="A435">
        <v>632</v>
      </c>
      <c r="B435">
        <v>4.7400000000000005E-2</v>
      </c>
      <c r="C435" s="1">
        <v>0.30536999999999997</v>
      </c>
      <c r="D435" s="1">
        <v>2.7861211686297678E-5</v>
      </c>
    </row>
    <row r="436" spans="1:4" x14ac:dyDescent="0.4">
      <c r="A436">
        <v>633</v>
      </c>
      <c r="B436">
        <v>4.7580000000000004E-2</v>
      </c>
      <c r="C436" s="1">
        <v>0.30556999999999995</v>
      </c>
      <c r="D436" s="1">
        <v>2.8444611074479108E-5</v>
      </c>
    </row>
    <row r="437" spans="1:4" x14ac:dyDescent="0.4">
      <c r="A437">
        <v>634</v>
      </c>
      <c r="B437">
        <v>4.7800000000000002E-2</v>
      </c>
      <c r="C437" s="1">
        <v>0.30578</v>
      </c>
      <c r="D437" s="1">
        <v>2.8973435877013189E-5</v>
      </c>
    </row>
    <row r="438" spans="1:4" x14ac:dyDescent="0.4">
      <c r="A438">
        <v>635</v>
      </c>
      <c r="B438">
        <v>4.8000000000000001E-2</v>
      </c>
      <c r="C438" s="1">
        <v>0.30597999999999997</v>
      </c>
      <c r="D438" s="1">
        <v>2.9512092266663824E-5</v>
      </c>
    </row>
    <row r="439" spans="1:4" x14ac:dyDescent="0.4">
      <c r="A439">
        <v>636</v>
      </c>
      <c r="B439">
        <v>4.8180000000000001E-2</v>
      </c>
      <c r="C439" s="1">
        <v>0.30615999999999999</v>
      </c>
      <c r="D439" s="1">
        <v>3.0130060241861207E-5</v>
      </c>
    </row>
    <row r="440" spans="1:4" x14ac:dyDescent="0.4">
      <c r="A440">
        <v>637</v>
      </c>
      <c r="B440">
        <v>4.8399999999999999E-2</v>
      </c>
      <c r="C440" s="1">
        <v>0.30639</v>
      </c>
      <c r="D440" s="1">
        <v>3.054921113215515E-5</v>
      </c>
    </row>
    <row r="441" spans="1:4" x14ac:dyDescent="0.4">
      <c r="A441">
        <v>638</v>
      </c>
      <c r="B441">
        <v>4.8590000000000001E-2</v>
      </c>
      <c r="C441" s="1">
        <v>0.30659999999999998</v>
      </c>
      <c r="D441" s="1">
        <v>3.1117163371060143E-5</v>
      </c>
    </row>
    <row r="442" spans="1:4" x14ac:dyDescent="0.4">
      <c r="A442">
        <v>639</v>
      </c>
      <c r="B442">
        <v>4.8780000000000004E-2</v>
      </c>
      <c r="C442" s="1">
        <v>0.30676999999999999</v>
      </c>
      <c r="D442" s="1">
        <v>3.1841975217261209E-5</v>
      </c>
    </row>
    <row r="443" spans="1:4" x14ac:dyDescent="0.4">
      <c r="A443">
        <v>640</v>
      </c>
      <c r="B443">
        <v>4.9000000000000002E-2</v>
      </c>
      <c r="C443" s="1">
        <v>0.30697999999999998</v>
      </c>
      <c r="D443" s="1">
        <v>3.2508729738543431E-5</v>
      </c>
    </row>
    <row r="444" spans="1:4" x14ac:dyDescent="0.4">
      <c r="A444">
        <v>641</v>
      </c>
      <c r="B444">
        <v>4.9180000000000001E-2</v>
      </c>
      <c r="C444" s="1">
        <v>0.30718999999999996</v>
      </c>
      <c r="D444" s="1">
        <v>3.3265955329400447E-5</v>
      </c>
    </row>
    <row r="445" spans="1:4" x14ac:dyDescent="0.4">
      <c r="A445">
        <v>642</v>
      </c>
      <c r="B445">
        <v>4.9370000000000004E-2</v>
      </c>
      <c r="C445" s="1">
        <v>0.30739</v>
      </c>
      <c r="D445" s="1">
        <v>3.3728730865886901E-5</v>
      </c>
    </row>
    <row r="446" spans="1:4" x14ac:dyDescent="0.4">
      <c r="A446">
        <v>643</v>
      </c>
      <c r="B446">
        <v>4.9540000000000001E-2</v>
      </c>
      <c r="C446" s="1">
        <v>0.30759999999999998</v>
      </c>
      <c r="D446" s="1">
        <v>3.4514373933585636E-5</v>
      </c>
    </row>
    <row r="447" spans="1:4" x14ac:dyDescent="0.4">
      <c r="A447">
        <v>644</v>
      </c>
      <c r="B447">
        <v>4.9739999999999999E-2</v>
      </c>
      <c r="C447" s="1">
        <v>0.30779999999999996</v>
      </c>
      <c r="D447" s="1">
        <v>3.5075187395256734E-5</v>
      </c>
    </row>
    <row r="448" spans="1:4" x14ac:dyDescent="0.4">
      <c r="A448">
        <v>645</v>
      </c>
      <c r="B448">
        <v>4.999E-2</v>
      </c>
      <c r="C448" s="1">
        <v>0.30800999999999995</v>
      </c>
      <c r="D448" s="1">
        <v>3.5974933515574186E-5</v>
      </c>
    </row>
    <row r="449" spans="1:4" x14ac:dyDescent="0.4">
      <c r="A449">
        <v>646</v>
      </c>
      <c r="B449">
        <v>5.0310000000000001E-2</v>
      </c>
      <c r="C449" s="1">
        <v>0.30814999999999998</v>
      </c>
      <c r="D449" s="1">
        <v>3.6812897364253095E-5</v>
      </c>
    </row>
    <row r="450" spans="1:4" x14ac:dyDescent="0.4">
      <c r="A450">
        <v>647</v>
      </c>
      <c r="B450">
        <v>5.0630000000000001E-2</v>
      </c>
      <c r="C450" s="1">
        <v>0.30832999999999999</v>
      </c>
      <c r="D450" s="1">
        <v>3.7583740428844406E-5</v>
      </c>
    </row>
    <row r="451" spans="1:4" x14ac:dyDescent="0.4">
      <c r="A451">
        <v>648</v>
      </c>
      <c r="B451">
        <v>5.092E-2</v>
      </c>
      <c r="C451" s="1">
        <v>0.30845</v>
      </c>
      <c r="D451" s="1">
        <v>3.8725764492161714E-5</v>
      </c>
    </row>
    <row r="452" spans="1:4" x14ac:dyDescent="0.4">
      <c r="A452">
        <v>649</v>
      </c>
      <c r="B452">
        <v>5.1230000000000005E-2</v>
      </c>
      <c r="C452" s="1">
        <v>0.30864999999999998</v>
      </c>
      <c r="D452" s="1">
        <v>3.9810717055349634E-5</v>
      </c>
    </row>
    <row r="453" spans="1:4" x14ac:dyDescent="0.4">
      <c r="A453">
        <v>650</v>
      </c>
      <c r="B453">
        <v>5.1590000000000004E-2</v>
      </c>
      <c r="C453" s="1">
        <v>0.309</v>
      </c>
      <c r="D453" s="1">
        <v>4.0738027780411247E-5</v>
      </c>
    </row>
    <row r="454" spans="1:4" x14ac:dyDescent="0.4">
      <c r="A454">
        <v>651</v>
      </c>
      <c r="B454">
        <v>5.1890000000000006E-2</v>
      </c>
      <c r="C454" s="1">
        <v>0.30941999999999997</v>
      </c>
      <c r="D454" s="1">
        <v>4.1975898399100736E-5</v>
      </c>
    </row>
    <row r="455" spans="1:4" x14ac:dyDescent="0.4">
      <c r="A455">
        <v>652</v>
      </c>
      <c r="B455">
        <v>5.219E-2</v>
      </c>
      <c r="C455" s="1">
        <v>0.31</v>
      </c>
      <c r="D455" s="1">
        <v>4.3451022417157128E-5</v>
      </c>
    </row>
    <row r="456" spans="1:4" x14ac:dyDescent="0.4">
      <c r="A456">
        <v>653</v>
      </c>
      <c r="B456">
        <v>5.2580000000000002E-2</v>
      </c>
      <c r="C456" s="1">
        <v>0.31054999999999999</v>
      </c>
      <c r="D456" s="1">
        <v>4.4977985489328759E-5</v>
      </c>
    </row>
    <row r="457" spans="1:4" x14ac:dyDescent="0.4">
      <c r="A457">
        <v>654</v>
      </c>
      <c r="B457">
        <v>5.2920000000000002E-2</v>
      </c>
      <c r="C457" s="1">
        <v>0.31120999999999999</v>
      </c>
      <c r="D457" s="1">
        <v>4.6344691973628776E-5</v>
      </c>
    </row>
    <row r="458" spans="1:4" x14ac:dyDescent="0.4">
      <c r="A458">
        <v>655</v>
      </c>
      <c r="B458">
        <v>5.3260000000000002E-2</v>
      </c>
      <c r="C458" s="1">
        <v>0.31196999999999997</v>
      </c>
      <c r="D458" s="1">
        <v>4.7643098680541526E-5</v>
      </c>
    </row>
    <row r="459" spans="1:4" x14ac:dyDescent="0.4">
      <c r="A459">
        <v>656</v>
      </c>
      <c r="B459">
        <v>5.3610000000000005E-2</v>
      </c>
      <c r="C459" s="1">
        <v>0.31272</v>
      </c>
      <c r="D459" s="1">
        <v>4.9090787615260269E-5</v>
      </c>
    </row>
    <row r="460" spans="1:4" x14ac:dyDescent="0.4">
      <c r="A460">
        <v>657</v>
      </c>
      <c r="B460">
        <v>5.3990000000000003E-2</v>
      </c>
      <c r="C460" s="1">
        <v>0.31337999999999999</v>
      </c>
      <c r="D460" s="1">
        <v>5.0582466200311291E-5</v>
      </c>
    </row>
    <row r="461" spans="1:4" x14ac:dyDescent="0.4">
      <c r="A461">
        <v>658</v>
      </c>
      <c r="B461">
        <v>5.4420000000000003E-2</v>
      </c>
      <c r="C461" s="1">
        <v>0.31431999999999999</v>
      </c>
      <c r="D461" s="1">
        <v>5.2119471110507939E-5</v>
      </c>
    </row>
    <row r="462" spans="1:4" x14ac:dyDescent="0.4">
      <c r="A462">
        <v>659</v>
      </c>
      <c r="B462">
        <v>5.4850000000000003E-2</v>
      </c>
      <c r="C462" s="1">
        <v>0.31507999999999997</v>
      </c>
      <c r="D462" s="1">
        <v>5.3456435939697086E-5</v>
      </c>
    </row>
    <row r="463" spans="1:4" x14ac:dyDescent="0.4">
      <c r="A463">
        <v>660</v>
      </c>
      <c r="B463">
        <v>5.5370000000000003E-2</v>
      </c>
      <c r="C463" s="1">
        <v>0.31592999999999999</v>
      </c>
      <c r="D463" s="1">
        <v>5.5590425727040346E-5</v>
      </c>
    </row>
    <row r="464" spans="1:4" x14ac:dyDescent="0.4">
      <c r="A464">
        <v>661</v>
      </c>
      <c r="B464">
        <v>5.5800000000000002E-2</v>
      </c>
      <c r="C464" s="1">
        <v>0.31686999999999999</v>
      </c>
      <c r="D464" s="1">
        <v>5.7411646220732798E-5</v>
      </c>
    </row>
    <row r="465" spans="1:4" x14ac:dyDescent="0.4">
      <c r="A465">
        <v>662</v>
      </c>
      <c r="B465">
        <v>5.6400000000000006E-2</v>
      </c>
      <c r="C465" s="1">
        <v>0.31780999999999998</v>
      </c>
      <c r="D465" s="1">
        <v>5.970352865838359E-5</v>
      </c>
    </row>
    <row r="466" spans="1:4" x14ac:dyDescent="0.4">
      <c r="A466">
        <v>663</v>
      </c>
      <c r="B466">
        <v>5.7000000000000002E-2</v>
      </c>
      <c r="C466" s="1">
        <v>0.31874999999999998</v>
      </c>
      <c r="D466" s="1">
        <v>6.2230028516915966E-5</v>
      </c>
    </row>
    <row r="467" spans="1:4" x14ac:dyDescent="0.4">
      <c r="A467">
        <v>664</v>
      </c>
      <c r="B467">
        <v>5.7640000000000004E-2</v>
      </c>
      <c r="C467" s="1">
        <v>0.31979000000000002</v>
      </c>
      <c r="D467" s="1">
        <v>6.4565422903465613E-5</v>
      </c>
    </row>
    <row r="468" spans="1:4" x14ac:dyDescent="0.4">
      <c r="A468">
        <v>665</v>
      </c>
      <c r="B468">
        <v>5.8330000000000007E-2</v>
      </c>
      <c r="C468" s="1">
        <v>0.32091999999999998</v>
      </c>
      <c r="D468" s="1">
        <v>6.7608297539198107E-5</v>
      </c>
    </row>
    <row r="469" spans="1:4" x14ac:dyDescent="0.4">
      <c r="A469">
        <v>666</v>
      </c>
      <c r="B469">
        <v>5.8930000000000003E-2</v>
      </c>
      <c r="C469" s="1">
        <v>0.32214999999999999</v>
      </c>
      <c r="D469" s="1">
        <v>7.0469306896714631E-5</v>
      </c>
    </row>
    <row r="470" spans="1:4" x14ac:dyDescent="0.4">
      <c r="A470">
        <v>667</v>
      </c>
      <c r="B470">
        <v>5.953E-2</v>
      </c>
      <c r="C470" s="1">
        <v>0.32346999999999998</v>
      </c>
      <c r="D470" s="1">
        <v>7.2777980453682406E-5</v>
      </c>
    </row>
    <row r="471" spans="1:4" x14ac:dyDescent="0.4">
      <c r="A471">
        <v>668</v>
      </c>
      <c r="B471">
        <v>6.0170000000000001E-2</v>
      </c>
      <c r="C471" s="1">
        <v>0.32496999999999998</v>
      </c>
      <c r="D471" s="1">
        <v>7.6383578357768975E-5</v>
      </c>
    </row>
    <row r="472" spans="1:4" x14ac:dyDescent="0.4">
      <c r="A472">
        <v>669</v>
      </c>
      <c r="B472">
        <v>6.0820000000000006E-2</v>
      </c>
      <c r="C472" s="1">
        <v>0.32628999999999997</v>
      </c>
      <c r="D472" s="1">
        <v>7.9432823472428153E-5</v>
      </c>
    </row>
    <row r="473" spans="1:4" x14ac:dyDescent="0.4">
      <c r="A473">
        <v>670</v>
      </c>
      <c r="B473">
        <v>6.1550000000000007E-2</v>
      </c>
      <c r="C473" s="1">
        <v>0.32789999999999997</v>
      </c>
      <c r="D473" s="1">
        <v>8.3176377110266941E-5</v>
      </c>
    </row>
    <row r="474" spans="1:4" x14ac:dyDescent="0.4">
      <c r="A474">
        <v>671</v>
      </c>
      <c r="B474">
        <v>6.2280000000000002E-2</v>
      </c>
      <c r="C474" s="1">
        <v>0.32958999999999999</v>
      </c>
      <c r="D474" s="1">
        <v>8.6696187575821518E-5</v>
      </c>
    </row>
    <row r="475" spans="1:4" x14ac:dyDescent="0.4">
      <c r="A475">
        <v>672</v>
      </c>
      <c r="B475">
        <v>6.3050000000000009E-2</v>
      </c>
      <c r="C475" s="1">
        <v>0.33128999999999997</v>
      </c>
      <c r="D475" s="1">
        <v>9.0157113760595654E-5</v>
      </c>
    </row>
    <row r="476" spans="1:4" x14ac:dyDescent="0.4">
      <c r="A476">
        <v>673</v>
      </c>
      <c r="B476">
        <v>6.3950000000000007E-2</v>
      </c>
      <c r="C476" s="1">
        <v>0.33307999999999999</v>
      </c>
      <c r="D476" s="1">
        <v>9.4841846330089624E-5</v>
      </c>
    </row>
    <row r="477" spans="1:4" x14ac:dyDescent="0.4">
      <c r="A477">
        <v>674</v>
      </c>
      <c r="B477">
        <v>6.4899999999999999E-2</v>
      </c>
      <c r="C477" s="1">
        <v>0.33495999999999998</v>
      </c>
      <c r="D477" s="1">
        <v>9.8627948563120903E-5</v>
      </c>
    </row>
    <row r="478" spans="1:4" x14ac:dyDescent="0.4">
      <c r="A478">
        <v>675</v>
      </c>
      <c r="B478">
        <v>6.5799999999999997E-2</v>
      </c>
      <c r="C478" s="1">
        <v>0.33694000000000002</v>
      </c>
      <c r="D478" s="1">
        <v>1.0375284158180123E-4</v>
      </c>
    </row>
    <row r="479" spans="1:4" x14ac:dyDescent="0.4">
      <c r="A479">
        <v>676</v>
      </c>
      <c r="B479">
        <v>6.6659999999999997E-2</v>
      </c>
      <c r="C479" s="1">
        <v>0.33901999999999999</v>
      </c>
      <c r="D479" s="1">
        <v>1.0889300933334317E-4</v>
      </c>
    </row>
    <row r="480" spans="1:4" x14ac:dyDescent="0.4">
      <c r="A480">
        <v>677</v>
      </c>
      <c r="B480">
        <v>6.7430000000000004E-2</v>
      </c>
      <c r="C480" s="1">
        <v>0.34117999999999998</v>
      </c>
      <c r="D480" s="1">
        <v>1.1428783347897705E-4</v>
      </c>
    </row>
    <row r="481" spans="1:4" x14ac:dyDescent="0.4">
      <c r="A481">
        <v>678</v>
      </c>
      <c r="B481">
        <v>6.8420000000000009E-2</v>
      </c>
      <c r="C481" s="1">
        <v>0.34334999999999999</v>
      </c>
      <c r="D481" s="1">
        <v>1.1967405313072421E-4</v>
      </c>
    </row>
    <row r="482" spans="1:4" x14ac:dyDescent="0.4">
      <c r="A482">
        <v>679</v>
      </c>
      <c r="B482">
        <v>6.9360000000000005E-2</v>
      </c>
      <c r="C482" s="1">
        <v>0.3458</v>
      </c>
      <c r="D482" s="1">
        <v>1.2589254117941672E-4</v>
      </c>
    </row>
    <row r="483" spans="1:4" x14ac:dyDescent="0.4">
      <c r="A483">
        <v>680</v>
      </c>
      <c r="B483">
        <v>7.0390000000000008E-2</v>
      </c>
      <c r="C483" s="1">
        <v>0.34797</v>
      </c>
      <c r="D483" s="1">
        <v>1.3212956341865733E-4</v>
      </c>
    </row>
    <row r="484" spans="1:4" x14ac:dyDescent="0.4">
      <c r="A484">
        <v>681</v>
      </c>
      <c r="B484">
        <v>7.1340000000000001E-2</v>
      </c>
      <c r="C484" s="1">
        <v>0.34984999999999999</v>
      </c>
      <c r="D484" s="1">
        <v>1.3867558288718873E-4</v>
      </c>
    </row>
    <row r="485" spans="1:4" x14ac:dyDescent="0.4">
      <c r="A485">
        <v>682</v>
      </c>
      <c r="B485">
        <v>7.2370000000000004E-2</v>
      </c>
      <c r="C485" s="1">
        <v>0.35174</v>
      </c>
      <c r="D485" s="1">
        <v>1.4655478409559091E-4</v>
      </c>
    </row>
    <row r="486" spans="1:4" x14ac:dyDescent="0.4">
      <c r="A486">
        <v>683</v>
      </c>
      <c r="B486">
        <v>7.3480000000000004E-2</v>
      </c>
      <c r="C486" s="1">
        <v>0.35381000000000001</v>
      </c>
      <c r="D486" s="1">
        <v>1.5381546403030329E-4</v>
      </c>
    </row>
    <row r="487" spans="1:4" x14ac:dyDescent="0.4">
      <c r="A487">
        <v>684</v>
      </c>
      <c r="B487">
        <v>7.46E-2</v>
      </c>
      <c r="C487" s="1">
        <v>0.35579</v>
      </c>
      <c r="D487" s="1">
        <v>1.6143585568264852E-4</v>
      </c>
    </row>
    <row r="488" spans="1:4" x14ac:dyDescent="0.4">
      <c r="A488">
        <v>685</v>
      </c>
      <c r="B488">
        <v>7.5670000000000001E-2</v>
      </c>
      <c r="C488" s="1">
        <v>0.35796</v>
      </c>
      <c r="D488" s="1">
        <v>1.694337800447328E-4</v>
      </c>
    </row>
    <row r="489" spans="1:4" x14ac:dyDescent="0.4">
      <c r="A489">
        <v>686</v>
      </c>
      <c r="B489">
        <v>7.6750000000000013E-2</v>
      </c>
      <c r="C489" s="1">
        <v>0.36013000000000001</v>
      </c>
      <c r="D489" s="1">
        <v>1.7741894808901649E-4</v>
      </c>
    </row>
    <row r="490" spans="1:4" x14ac:dyDescent="0.4">
      <c r="A490">
        <v>687</v>
      </c>
      <c r="B490">
        <v>7.7690000000000009E-2</v>
      </c>
      <c r="C490" s="1">
        <v>0.36219999999999997</v>
      </c>
      <c r="D490" s="1">
        <v>1.8578044550916973E-4</v>
      </c>
    </row>
    <row r="491" spans="1:4" x14ac:dyDescent="0.4">
      <c r="A491">
        <v>688</v>
      </c>
      <c r="B491">
        <v>7.8720000000000012E-2</v>
      </c>
      <c r="C491" s="1">
        <v>0.36446000000000001</v>
      </c>
      <c r="D491" s="1">
        <v>1.9364219639466063E-4</v>
      </c>
    </row>
    <row r="492" spans="1:4" x14ac:dyDescent="0.4">
      <c r="A492">
        <v>689</v>
      </c>
      <c r="B492">
        <v>7.979E-2</v>
      </c>
      <c r="C492" s="1">
        <v>0.36653000000000002</v>
      </c>
      <c r="D492" s="1">
        <v>2.0183663636815606E-4</v>
      </c>
    </row>
    <row r="493" spans="1:4" x14ac:dyDescent="0.4">
      <c r="A493">
        <v>690</v>
      </c>
      <c r="B493">
        <v>8.1000000000000003E-2</v>
      </c>
      <c r="C493" s="1">
        <v>0.36851</v>
      </c>
      <c r="D493" s="1">
        <v>2.1037784397664753E-4</v>
      </c>
    </row>
    <row r="494" spans="1:4" x14ac:dyDescent="0.4">
      <c r="A494">
        <v>691</v>
      </c>
      <c r="B494">
        <v>8.1940000000000013E-2</v>
      </c>
      <c r="C494" s="1">
        <v>0.37058999999999997</v>
      </c>
      <c r="D494" s="1">
        <v>2.2130947096056364E-4</v>
      </c>
    </row>
    <row r="495" spans="1:4" x14ac:dyDescent="0.4">
      <c r="A495">
        <v>692</v>
      </c>
      <c r="B495">
        <v>8.2970000000000002E-2</v>
      </c>
      <c r="C495" s="1">
        <v>0.37257000000000001</v>
      </c>
      <c r="D495" s="1">
        <v>2.3120647901755912E-4</v>
      </c>
    </row>
    <row r="496" spans="1:4" x14ac:dyDescent="0.4">
      <c r="A496">
        <v>693</v>
      </c>
      <c r="B496">
        <v>8.3960000000000007E-2</v>
      </c>
      <c r="C496" s="1">
        <v>0.37436000000000003</v>
      </c>
      <c r="D496" s="1">
        <v>2.4322040090738145E-4</v>
      </c>
    </row>
    <row r="497" spans="1:4" x14ac:dyDescent="0.4">
      <c r="A497">
        <v>694</v>
      </c>
      <c r="B497">
        <v>8.499000000000001E-2</v>
      </c>
      <c r="C497" s="1">
        <v>0.37634000000000001</v>
      </c>
      <c r="D497" s="1">
        <v>2.5351286304979071E-4</v>
      </c>
    </row>
    <row r="498" spans="1:4" x14ac:dyDescent="0.4">
      <c r="A498">
        <v>695</v>
      </c>
      <c r="B498">
        <v>8.6020000000000013E-2</v>
      </c>
      <c r="C498" s="1">
        <v>0.37784000000000001</v>
      </c>
      <c r="D498" s="1">
        <v>2.6607250597988062E-4</v>
      </c>
    </row>
    <row r="499" spans="1:4" x14ac:dyDescent="0.4">
      <c r="A499">
        <v>696</v>
      </c>
      <c r="B499">
        <v>8.696000000000001E-2</v>
      </c>
      <c r="C499" s="1">
        <v>0.37973000000000001</v>
      </c>
      <c r="D499" s="1">
        <v>2.7605778562203435E-4</v>
      </c>
    </row>
    <row r="500" spans="1:4" x14ac:dyDescent="0.4">
      <c r="A500">
        <v>697</v>
      </c>
      <c r="B500">
        <v>8.8040000000000007E-2</v>
      </c>
      <c r="C500" s="1">
        <v>0.38170999999999999</v>
      </c>
      <c r="D500" s="1">
        <v>2.8773984147356673E-4</v>
      </c>
    </row>
    <row r="501" spans="1:4" x14ac:dyDescent="0.4">
      <c r="A501">
        <v>698</v>
      </c>
      <c r="B501">
        <v>8.8980000000000004E-2</v>
      </c>
      <c r="C501" s="1">
        <v>0.38350000000000001</v>
      </c>
      <c r="D501" s="1">
        <v>3.0130060241861185E-4</v>
      </c>
    </row>
    <row r="502" spans="1:4" x14ac:dyDescent="0.4">
      <c r="A502">
        <v>699</v>
      </c>
      <c r="B502">
        <v>0.09</v>
      </c>
      <c r="C502" s="1">
        <v>0.38529000000000002</v>
      </c>
      <c r="D502" s="1">
        <v>3.1405086938762154E-4</v>
      </c>
    </row>
    <row r="503" spans="1:4" x14ac:dyDescent="0.4">
      <c r="A503">
        <v>700</v>
      </c>
      <c r="B503">
        <v>9.104000000000001E-2</v>
      </c>
      <c r="C503" s="1">
        <v>0.38697999999999999</v>
      </c>
      <c r="D503" s="1">
        <v>3.2433961734934936E-4</v>
      </c>
    </row>
    <row r="504" spans="1:4" x14ac:dyDescent="0.4">
      <c r="A504">
        <v>701</v>
      </c>
      <c r="B504">
        <v>9.2019999999999991E-2</v>
      </c>
      <c r="C504" s="1">
        <v>0.38854</v>
      </c>
      <c r="D504" s="1">
        <v>3.3496543915782746E-4</v>
      </c>
    </row>
    <row r="505" spans="1:4" x14ac:dyDescent="0.4">
      <c r="A505">
        <v>702</v>
      </c>
      <c r="B505">
        <v>9.3009999999999995E-2</v>
      </c>
      <c r="C505" s="1">
        <v>0.38988</v>
      </c>
      <c r="D505" s="1">
        <v>3.5075187395256776E-4</v>
      </c>
    </row>
    <row r="506" spans="1:4" x14ac:dyDescent="0.4">
      <c r="A506">
        <v>703</v>
      </c>
      <c r="B506">
        <v>9.398999999999999E-2</v>
      </c>
      <c r="C506" s="1">
        <v>0.39130999999999999</v>
      </c>
      <c r="D506" s="1">
        <v>3.6391503612720672E-4</v>
      </c>
    </row>
    <row r="507" spans="1:4" x14ac:dyDescent="0.4">
      <c r="A507">
        <v>704</v>
      </c>
      <c r="B507">
        <v>9.5089999999999994E-2</v>
      </c>
      <c r="C507" s="1">
        <v>0.39261000000000001</v>
      </c>
      <c r="D507" s="1">
        <v>3.7757219092541584E-4</v>
      </c>
    </row>
    <row r="508" spans="1:4" x14ac:dyDescent="0.4">
      <c r="A508">
        <v>705</v>
      </c>
      <c r="B508">
        <v>9.6009999999999998E-2</v>
      </c>
      <c r="C508" s="1">
        <v>0.39395000000000002</v>
      </c>
      <c r="D508" s="1">
        <v>3.9264493539959946E-4</v>
      </c>
    </row>
    <row r="509" spans="1:4" x14ac:dyDescent="0.4">
      <c r="A509">
        <v>706</v>
      </c>
      <c r="B509">
        <v>9.6820000000000003E-2</v>
      </c>
      <c r="C509" s="1">
        <v>0.39524999999999999</v>
      </c>
      <c r="D509" s="1">
        <v>4.0457589169744273E-4</v>
      </c>
    </row>
    <row r="510" spans="1:4" x14ac:dyDescent="0.4">
      <c r="A510">
        <v>707</v>
      </c>
      <c r="B510">
        <v>9.7619999999999998E-2</v>
      </c>
      <c r="C510" s="1">
        <v>0.39646000000000003</v>
      </c>
      <c r="D510" s="1">
        <v>4.1686938347033518E-4</v>
      </c>
    </row>
    <row r="511" spans="1:4" x14ac:dyDescent="0.4">
      <c r="A511">
        <v>708</v>
      </c>
      <c r="B511">
        <v>9.8459999999999992E-2</v>
      </c>
      <c r="C511" s="1">
        <v>0.39762999999999998</v>
      </c>
      <c r="D511" s="1">
        <v>4.3351087838752842E-4</v>
      </c>
    </row>
    <row r="512" spans="1:4" x14ac:dyDescent="0.4">
      <c r="A512">
        <v>709</v>
      </c>
      <c r="B512">
        <v>9.9239999999999995E-2</v>
      </c>
      <c r="C512" s="1">
        <v>0.39876</v>
      </c>
      <c r="D512" s="1">
        <v>4.4668359215096272E-4</v>
      </c>
    </row>
    <row r="513" spans="1:4" x14ac:dyDescent="0.4">
      <c r="A513">
        <v>710</v>
      </c>
      <c r="B513">
        <v>0.1</v>
      </c>
      <c r="C513" s="1">
        <v>0.39998</v>
      </c>
      <c r="D513" s="1">
        <v>4.6238102139925985E-4</v>
      </c>
    </row>
    <row r="514" spans="1:4" x14ac:dyDescent="0.4">
      <c r="A514">
        <v>711</v>
      </c>
      <c r="B514">
        <v>0.10081</v>
      </c>
      <c r="C514" s="1">
        <v>0.40106999999999998</v>
      </c>
      <c r="D514" s="1">
        <v>4.7643098680541534E-4</v>
      </c>
    </row>
    <row r="515" spans="1:4" x14ac:dyDescent="0.4">
      <c r="A515">
        <v>712</v>
      </c>
      <c r="B515">
        <v>0.10158</v>
      </c>
      <c r="C515" s="1">
        <v>0.40212000000000003</v>
      </c>
      <c r="D515" s="1">
        <v>4.9090787615260235E-4</v>
      </c>
    </row>
    <row r="516" spans="1:4" x14ac:dyDescent="0.4">
      <c r="A516">
        <v>713</v>
      </c>
      <c r="B516">
        <v>0.10242</v>
      </c>
      <c r="C516" s="1">
        <v>0.40307999999999999</v>
      </c>
      <c r="D516" s="1">
        <v>5.0582466200311345E-4</v>
      </c>
    </row>
    <row r="517" spans="1:4" x14ac:dyDescent="0.4">
      <c r="A517">
        <v>714</v>
      </c>
      <c r="B517">
        <v>0.10319</v>
      </c>
      <c r="C517" s="1">
        <v>0.40395999999999999</v>
      </c>
      <c r="D517" s="1">
        <v>5.2119471110507998E-4</v>
      </c>
    </row>
    <row r="518" spans="1:4" x14ac:dyDescent="0.4">
      <c r="A518">
        <v>715</v>
      </c>
      <c r="B518">
        <v>0.10407</v>
      </c>
      <c r="C518" s="1">
        <v>0.40475</v>
      </c>
      <c r="D518" s="1">
        <v>5.3703179637025228E-4</v>
      </c>
    </row>
    <row r="519" spans="1:4" x14ac:dyDescent="0.4">
      <c r="A519">
        <v>716</v>
      </c>
      <c r="B519">
        <v>0.10466</v>
      </c>
      <c r="C519" s="1">
        <v>0.40559000000000001</v>
      </c>
      <c r="D519" s="1">
        <v>5.5462571295790983E-4</v>
      </c>
    </row>
    <row r="520" spans="1:4" x14ac:dyDescent="0.4">
      <c r="A520">
        <v>717</v>
      </c>
      <c r="B520">
        <v>0.10536</v>
      </c>
      <c r="C520" s="1">
        <v>0.40626000000000001</v>
      </c>
      <c r="D520" s="1">
        <v>5.6885293084384093E-4</v>
      </c>
    </row>
    <row r="521" spans="1:4" x14ac:dyDescent="0.4">
      <c r="A521">
        <v>718</v>
      </c>
      <c r="B521">
        <v>0.10605000000000001</v>
      </c>
      <c r="C521" s="1">
        <v>0.40684999999999999</v>
      </c>
      <c r="D521" s="1">
        <v>5.8613816451402831E-4</v>
      </c>
    </row>
    <row r="522" spans="1:4" x14ac:dyDescent="0.4">
      <c r="A522">
        <v>719</v>
      </c>
      <c r="B522">
        <v>0.10675</v>
      </c>
      <c r="C522" s="1">
        <v>0.40739000000000003</v>
      </c>
      <c r="D522" s="1">
        <v>6.0255958607435757E-4</v>
      </c>
    </row>
    <row r="523" spans="1:4" x14ac:dyDescent="0.4">
      <c r="A523">
        <v>720</v>
      </c>
      <c r="B523">
        <v>0.10736999999999999</v>
      </c>
      <c r="C523" s="1">
        <v>0.40798000000000001</v>
      </c>
      <c r="D523" s="1">
        <v>6.1517687270986796E-4</v>
      </c>
    </row>
    <row r="524" spans="1:4" x14ac:dyDescent="0.4">
      <c r="A524">
        <v>721</v>
      </c>
      <c r="B524">
        <v>0.10799</v>
      </c>
      <c r="C524" s="1">
        <v>0.40839999999999999</v>
      </c>
      <c r="D524" s="1">
        <v>6.3386971125692641E-4</v>
      </c>
    </row>
    <row r="525" spans="1:4" x14ac:dyDescent="0.4">
      <c r="A525">
        <v>722</v>
      </c>
      <c r="B525">
        <v>0.10861999999999999</v>
      </c>
      <c r="C525" s="1">
        <v>0.40882000000000002</v>
      </c>
      <c r="D525" s="1">
        <v>6.4863443354823836E-4</v>
      </c>
    </row>
    <row r="526" spans="1:4" x14ac:dyDescent="0.4">
      <c r="A526">
        <v>723</v>
      </c>
      <c r="B526">
        <v>0.10930999999999999</v>
      </c>
      <c r="C526" s="1">
        <v>0.40919</v>
      </c>
      <c r="D526" s="1">
        <v>6.6680676921362112E-4</v>
      </c>
    </row>
    <row r="527" spans="1:4" x14ac:dyDescent="0.4">
      <c r="A527">
        <v>724</v>
      </c>
      <c r="B527">
        <v>0.10994</v>
      </c>
      <c r="C527" s="1">
        <v>0.40965000000000001</v>
      </c>
      <c r="D527" s="1">
        <v>6.8548822645266082E-4</v>
      </c>
    </row>
    <row r="528" spans="1:4" x14ac:dyDescent="0.4">
      <c r="A528">
        <v>725</v>
      </c>
      <c r="B528">
        <v>0.11055999999999999</v>
      </c>
      <c r="C528" s="1">
        <v>0.41</v>
      </c>
      <c r="D528" s="1">
        <v>6.9984199600227283E-4</v>
      </c>
    </row>
    <row r="529" spans="1:4" x14ac:dyDescent="0.4">
      <c r="A529">
        <v>726</v>
      </c>
      <c r="B529">
        <v>0.11104</v>
      </c>
      <c r="C529" s="1">
        <v>0.41037000000000001</v>
      </c>
      <c r="D529" s="1">
        <v>7.1449632607551274E-4</v>
      </c>
    </row>
    <row r="530" spans="1:4" x14ac:dyDescent="0.4">
      <c r="A530">
        <v>727</v>
      </c>
      <c r="B530">
        <v>0.11162</v>
      </c>
      <c r="C530" s="1">
        <v>0.41078999999999999</v>
      </c>
      <c r="D530" s="1">
        <v>7.379042301291004E-4</v>
      </c>
    </row>
    <row r="531" spans="1:4" x14ac:dyDescent="0.4">
      <c r="A531">
        <v>728</v>
      </c>
      <c r="B531">
        <v>0.11216999999999999</v>
      </c>
      <c r="C531" s="1">
        <v>0.41108</v>
      </c>
      <c r="D531" s="1">
        <v>7.5509222766543388E-4</v>
      </c>
    </row>
    <row r="532" spans="1:4" x14ac:dyDescent="0.4">
      <c r="A532">
        <v>729</v>
      </c>
      <c r="B532">
        <v>0.11276</v>
      </c>
      <c r="C532" s="1">
        <v>0.41133000000000003</v>
      </c>
      <c r="D532" s="1">
        <v>7.7803655103980348E-4</v>
      </c>
    </row>
    <row r="533" spans="1:4" x14ac:dyDescent="0.4">
      <c r="A533">
        <v>730</v>
      </c>
      <c r="B533">
        <v>0.11337999999999999</v>
      </c>
      <c r="C533" s="1">
        <v>0.41166000000000003</v>
      </c>
      <c r="D533" s="1">
        <v>7.9983425500702822E-4</v>
      </c>
    </row>
    <row r="534" spans="1:4" x14ac:dyDescent="0.4">
      <c r="A534">
        <v>731</v>
      </c>
      <c r="B534">
        <v>0.1139</v>
      </c>
      <c r="C534" s="1">
        <v>0.41195999999999999</v>
      </c>
      <c r="D534" s="1">
        <v>8.184647881347895E-4</v>
      </c>
    </row>
    <row r="535" spans="1:4" x14ac:dyDescent="0.4">
      <c r="A535">
        <v>732</v>
      </c>
      <c r="B535">
        <v>0.11448</v>
      </c>
      <c r="C535" s="1">
        <v>0.41228999999999999</v>
      </c>
      <c r="D535" s="1">
        <v>8.3368118461963421E-4</v>
      </c>
    </row>
    <row r="536" spans="1:4" x14ac:dyDescent="0.4">
      <c r="A536">
        <v>733</v>
      </c>
      <c r="B536">
        <v>0.11509999999999999</v>
      </c>
      <c r="C536" s="1">
        <v>0.41254000000000002</v>
      </c>
      <c r="D536" s="1">
        <v>8.5113803820237646E-4</v>
      </c>
    </row>
    <row r="537" spans="1:4" x14ac:dyDescent="0.4">
      <c r="A537">
        <v>734</v>
      </c>
      <c r="B537">
        <v>0.11565</v>
      </c>
      <c r="C537" s="1">
        <v>0.41283999999999998</v>
      </c>
      <c r="D537" s="1">
        <v>8.6896042928630117E-4</v>
      </c>
    </row>
    <row r="538" spans="1:4" x14ac:dyDescent="0.4">
      <c r="A538">
        <v>735</v>
      </c>
      <c r="B538">
        <v>0.11627999999999999</v>
      </c>
      <c r="C538" s="1">
        <v>0.41300999999999999</v>
      </c>
      <c r="D538" s="1">
        <v>8.9125093813374539E-4</v>
      </c>
    </row>
    <row r="539" spans="1:4" x14ac:dyDescent="0.4">
      <c r="A539">
        <v>736</v>
      </c>
      <c r="B539">
        <v>0.11679</v>
      </c>
      <c r="C539" s="1">
        <v>0.41317000000000004</v>
      </c>
      <c r="D539" s="1">
        <v>9.0991327263225145E-4</v>
      </c>
    </row>
    <row r="540" spans="1:4" x14ac:dyDescent="0.4">
      <c r="A540">
        <v>737</v>
      </c>
      <c r="B540">
        <v>0.1173</v>
      </c>
      <c r="C540" s="1">
        <v>0.41333999999999999</v>
      </c>
      <c r="D540" s="1">
        <v>9.2682982337934864E-4</v>
      </c>
    </row>
    <row r="541" spans="1:4" x14ac:dyDescent="0.4">
      <c r="A541">
        <v>738</v>
      </c>
      <c r="B541">
        <v>0.11767</v>
      </c>
      <c r="C541" s="1">
        <v>0.41338000000000003</v>
      </c>
      <c r="D541" s="1">
        <v>9.4623716136579242E-4</v>
      </c>
    </row>
    <row r="542" spans="1:4" x14ac:dyDescent="0.4">
      <c r="A542">
        <v>739</v>
      </c>
      <c r="B542">
        <v>0.11815000000000001</v>
      </c>
      <c r="C542" s="1">
        <v>0.41338000000000003</v>
      </c>
      <c r="D542" s="1">
        <v>9.6605087898981288E-4</v>
      </c>
    </row>
    <row r="543" spans="1:4" x14ac:dyDescent="0.4">
      <c r="A543">
        <v>740</v>
      </c>
      <c r="B543">
        <v>0.11862</v>
      </c>
      <c r="C543" s="1">
        <v>0.41342000000000001</v>
      </c>
      <c r="D543" s="1">
        <v>9.8627948563120914E-4</v>
      </c>
    </row>
    <row r="544" spans="1:4" x14ac:dyDescent="0.4">
      <c r="A544">
        <v>741</v>
      </c>
      <c r="B544">
        <v>0.11906</v>
      </c>
      <c r="C544" s="1">
        <v>0.41350999999999999</v>
      </c>
      <c r="D544" s="1">
        <v>1.0046157902783941E-3</v>
      </c>
    </row>
    <row r="545" spans="1:4" x14ac:dyDescent="0.4">
      <c r="A545">
        <v>742</v>
      </c>
      <c r="B545">
        <v>0.11946999999999999</v>
      </c>
      <c r="C545" s="1">
        <v>0.41355000000000003</v>
      </c>
      <c r="D545" s="1">
        <v>1.0232929922807533E-3</v>
      </c>
    </row>
    <row r="546" spans="1:4" x14ac:dyDescent="0.4">
      <c r="A546">
        <v>743</v>
      </c>
      <c r="B546">
        <v>0.11993999999999999</v>
      </c>
      <c r="C546" s="1">
        <v>0.41363</v>
      </c>
      <c r="D546" s="1">
        <v>1.0543868963912584E-3</v>
      </c>
    </row>
    <row r="547" spans="1:4" x14ac:dyDescent="0.4">
      <c r="A547">
        <v>744</v>
      </c>
      <c r="B547">
        <v>0.12035</v>
      </c>
      <c r="C547" s="1">
        <v>0.41367999999999999</v>
      </c>
      <c r="D547" s="1">
        <v>1.0715193052376053E-3</v>
      </c>
    </row>
    <row r="548" spans="1:4" x14ac:dyDescent="0.4">
      <c r="A548">
        <v>745</v>
      </c>
      <c r="B548">
        <v>0.12082</v>
      </c>
      <c r="C548" s="1">
        <v>0.41371999999999998</v>
      </c>
      <c r="D548" s="1">
        <v>1.1040786199020725E-3</v>
      </c>
    </row>
    <row r="549" spans="1:4" x14ac:dyDescent="0.4">
      <c r="A549">
        <v>746</v>
      </c>
      <c r="B549">
        <v>0.12115000000000001</v>
      </c>
      <c r="C549" s="1">
        <v>0.41371999999999998</v>
      </c>
      <c r="D549" s="1">
        <v>1.1271974561755096E-3</v>
      </c>
    </row>
    <row r="550" spans="1:4" x14ac:dyDescent="0.4">
      <c r="A550">
        <v>747</v>
      </c>
      <c r="B550">
        <v>0.12159</v>
      </c>
      <c r="C550" s="1">
        <v>0.41359000000000001</v>
      </c>
      <c r="D550" s="1">
        <v>1.1428783347897707E-3</v>
      </c>
    </row>
    <row r="551" spans="1:4" x14ac:dyDescent="0.4">
      <c r="A551">
        <v>748</v>
      </c>
      <c r="B551">
        <v>0.12196</v>
      </c>
      <c r="C551" s="1">
        <v>0.41355000000000003</v>
      </c>
      <c r="D551" s="1">
        <v>1.1641260294104907E-3</v>
      </c>
    </row>
    <row r="552" spans="1:4" x14ac:dyDescent="0.4">
      <c r="A552">
        <v>749</v>
      </c>
      <c r="B552">
        <v>0.12232</v>
      </c>
      <c r="C552" s="1">
        <v>0.41350999999999999</v>
      </c>
      <c r="D552" s="1">
        <v>1.1803206356517286E-3</v>
      </c>
    </row>
    <row r="553" spans="1:4" x14ac:dyDescent="0.4">
      <c r="A553">
        <v>750</v>
      </c>
      <c r="B553">
        <v>0.12279999999999999</v>
      </c>
      <c r="C553" s="1">
        <v>0.41350999999999999</v>
      </c>
      <c r="D553" s="1">
        <v>1.2078138351067792E-3</v>
      </c>
    </row>
    <row r="554" spans="1:4" x14ac:dyDescent="0.4">
      <c r="A554">
        <v>751</v>
      </c>
      <c r="B554">
        <v>0.12322</v>
      </c>
      <c r="C554" s="1">
        <v>0.41336000000000001</v>
      </c>
      <c r="D554" s="1">
        <v>1.2331048332289091E-3</v>
      </c>
    </row>
    <row r="555" spans="1:4" x14ac:dyDescent="0.4">
      <c r="A555">
        <v>752</v>
      </c>
      <c r="B555">
        <v>0.12365</v>
      </c>
      <c r="C555" s="1">
        <v>0.41326000000000002</v>
      </c>
      <c r="D555" s="1">
        <v>1.2589254117941664E-3</v>
      </c>
    </row>
    <row r="556" spans="1:4" x14ac:dyDescent="0.4">
      <c r="A556">
        <v>753</v>
      </c>
      <c r="B556">
        <v>0.12411999999999999</v>
      </c>
      <c r="C556" s="1">
        <v>0.41313</v>
      </c>
      <c r="D556" s="1">
        <v>1.288249551693133E-3</v>
      </c>
    </row>
    <row r="557" spans="1:4" x14ac:dyDescent="0.4">
      <c r="A557">
        <v>754</v>
      </c>
      <c r="B557">
        <v>0.12455999999999999</v>
      </c>
      <c r="C557" s="1">
        <v>0.41300000000000003</v>
      </c>
      <c r="D557" s="1">
        <v>1.3182567385564071E-3</v>
      </c>
    </row>
    <row r="558" spans="1:4" x14ac:dyDescent="0.4">
      <c r="A558">
        <v>755</v>
      </c>
      <c r="B558">
        <v>0.12498999999999999</v>
      </c>
      <c r="C558" s="1">
        <v>0.41274</v>
      </c>
      <c r="D558" s="1">
        <v>1.3458603540559473E-3</v>
      </c>
    </row>
    <row r="559" spans="1:4" x14ac:dyDescent="0.4">
      <c r="A559">
        <v>756</v>
      </c>
      <c r="B559">
        <v>0.12534000000000001</v>
      </c>
      <c r="C559" s="1">
        <v>0.41258</v>
      </c>
      <c r="D559" s="1">
        <v>1.3708817661648529E-3</v>
      </c>
    </row>
    <row r="560" spans="1:4" x14ac:dyDescent="0.4">
      <c r="A560">
        <v>757</v>
      </c>
      <c r="B560">
        <v>0.12573000000000001</v>
      </c>
      <c r="C560" s="1">
        <v>0.41232000000000002</v>
      </c>
      <c r="D560" s="1">
        <v>1.3995873225726176E-3</v>
      </c>
    </row>
    <row r="561" spans="1:4" x14ac:dyDescent="0.4">
      <c r="A561">
        <v>758</v>
      </c>
      <c r="B561">
        <v>0.12608</v>
      </c>
      <c r="C561" s="1">
        <v>0.41203000000000001</v>
      </c>
      <c r="D561" s="1">
        <v>1.4223287871228186E-3</v>
      </c>
    </row>
    <row r="562" spans="1:4" x14ac:dyDescent="0.4">
      <c r="A562">
        <v>759</v>
      </c>
      <c r="B562">
        <v>0.12639999999999998</v>
      </c>
      <c r="C562" s="1">
        <v>0.41173999999999999</v>
      </c>
      <c r="D562" s="1">
        <v>1.442115351524867E-3</v>
      </c>
    </row>
    <row r="563" spans="1:4" x14ac:dyDescent="0.4">
      <c r="A563">
        <v>760</v>
      </c>
      <c r="B563">
        <v>0.12675</v>
      </c>
      <c r="C563" s="1">
        <v>0.41154000000000002</v>
      </c>
      <c r="D563" s="1">
        <v>1.4689262776438655E-3</v>
      </c>
    </row>
    <row r="564" spans="1:4" x14ac:dyDescent="0.4">
      <c r="A564">
        <v>761</v>
      </c>
      <c r="B564">
        <v>0.12705</v>
      </c>
      <c r="C564" s="1">
        <v>0.41141</v>
      </c>
      <c r="D564" s="1">
        <v>1.489361077710915E-3</v>
      </c>
    </row>
    <row r="565" spans="1:4" x14ac:dyDescent="0.4">
      <c r="A565">
        <v>762</v>
      </c>
      <c r="B565">
        <v>0.12739</v>
      </c>
      <c r="C565" s="1">
        <v>0.41131000000000001</v>
      </c>
      <c r="D565" s="1">
        <v>1.5170503674593356E-3</v>
      </c>
    </row>
    <row r="566" spans="1:4" x14ac:dyDescent="0.4">
      <c r="A566">
        <v>763</v>
      </c>
      <c r="B566">
        <v>0.12772</v>
      </c>
      <c r="C566" s="1">
        <v>0.41122000000000003</v>
      </c>
      <c r="D566" s="1">
        <v>1.5488166189124802E-3</v>
      </c>
    </row>
    <row r="567" spans="1:4" x14ac:dyDescent="0.4">
      <c r="A567">
        <v>764</v>
      </c>
      <c r="B567">
        <v>0.12803999999999999</v>
      </c>
      <c r="C567" s="1">
        <v>0.41112000000000004</v>
      </c>
      <c r="D567" s="1">
        <v>1.5848931924611136E-3</v>
      </c>
    </row>
    <row r="568" spans="1:4" x14ac:dyDescent="0.4">
      <c r="A568">
        <v>765</v>
      </c>
      <c r="B568">
        <v>0.12834000000000001</v>
      </c>
      <c r="C568" s="1">
        <v>0.41099000000000002</v>
      </c>
      <c r="D568" s="1">
        <v>1.6069412530128756E-3</v>
      </c>
    </row>
    <row r="569" spans="1:4" x14ac:dyDescent="0.4">
      <c r="A569">
        <v>766</v>
      </c>
      <c r="B569">
        <v>0.12861</v>
      </c>
      <c r="C569" s="1">
        <v>0.41073000000000004</v>
      </c>
      <c r="D569" s="1">
        <v>1.6405897731995378E-3</v>
      </c>
    </row>
    <row r="570" spans="1:4" x14ac:dyDescent="0.4">
      <c r="A570">
        <v>767</v>
      </c>
      <c r="B570">
        <v>0.12887999999999999</v>
      </c>
      <c r="C570" s="1">
        <v>0.41034000000000004</v>
      </c>
      <c r="D570" s="1">
        <v>1.667247212551062E-3</v>
      </c>
    </row>
    <row r="571" spans="1:4" x14ac:dyDescent="0.4">
      <c r="A571">
        <v>768</v>
      </c>
      <c r="B571">
        <v>0.12912999999999999</v>
      </c>
      <c r="C571" s="1">
        <v>0.40988000000000002</v>
      </c>
      <c r="D571" s="1">
        <v>1.6904409316432646E-3</v>
      </c>
    </row>
    <row r="572" spans="1:4" x14ac:dyDescent="0.4">
      <c r="A572">
        <v>769</v>
      </c>
      <c r="B572">
        <v>0.12938</v>
      </c>
      <c r="C572" s="1">
        <v>0.40939999999999999</v>
      </c>
      <c r="D572" s="1">
        <v>1.7179083871575861E-3</v>
      </c>
    </row>
    <row r="573" spans="1:4" x14ac:dyDescent="0.4">
      <c r="A573">
        <v>770</v>
      </c>
      <c r="B573">
        <v>0.12964999999999999</v>
      </c>
      <c r="C573" s="1">
        <v>0.40900999999999998</v>
      </c>
      <c r="D573" s="1">
        <v>1.737800828749375E-3</v>
      </c>
    </row>
    <row r="574" spans="1:4" x14ac:dyDescent="0.4">
      <c r="A574">
        <v>771</v>
      </c>
      <c r="B574">
        <v>0.12988</v>
      </c>
      <c r="C574" s="1">
        <v>0.40859000000000001</v>
      </c>
      <c r="D574" s="1">
        <v>1.7701089583174211E-3</v>
      </c>
    </row>
    <row r="575" spans="1:4" x14ac:dyDescent="0.4">
      <c r="A575">
        <v>772</v>
      </c>
      <c r="B575">
        <v>0.13011999999999999</v>
      </c>
      <c r="C575" s="1">
        <v>0.40816000000000002</v>
      </c>
      <c r="D575" s="1">
        <v>1.7988709151287871E-3</v>
      </c>
    </row>
    <row r="576" spans="1:4" x14ac:dyDescent="0.4">
      <c r="A576">
        <v>773</v>
      </c>
      <c r="B576">
        <v>0.13036999999999999</v>
      </c>
      <c r="C576" s="1">
        <v>0.40773999999999999</v>
      </c>
      <c r="D576" s="1">
        <v>1.8281002161427411E-3</v>
      </c>
    </row>
    <row r="577" spans="1:4" x14ac:dyDescent="0.4">
      <c r="A577">
        <v>774</v>
      </c>
      <c r="B577">
        <v>0.13064000000000001</v>
      </c>
      <c r="C577" s="1">
        <v>0.40739000000000003</v>
      </c>
      <c r="D577" s="1">
        <v>1.8535316234148094E-3</v>
      </c>
    </row>
    <row r="578" spans="1:4" x14ac:dyDescent="0.4">
      <c r="A578">
        <v>775</v>
      </c>
      <c r="B578">
        <v>0.13089000000000001</v>
      </c>
      <c r="C578" s="1">
        <v>0.40700000000000003</v>
      </c>
      <c r="D578" s="1">
        <v>1.8879913490962919E-3</v>
      </c>
    </row>
    <row r="579" spans="1:4" x14ac:dyDescent="0.4">
      <c r="A579">
        <v>776</v>
      </c>
      <c r="B579">
        <v>0.13116</v>
      </c>
      <c r="C579" s="1">
        <v>0.40661000000000003</v>
      </c>
      <c r="D579" s="1">
        <v>1.9186687406702889E-3</v>
      </c>
    </row>
    <row r="580" spans="1:4" x14ac:dyDescent="0.4">
      <c r="A580">
        <v>777</v>
      </c>
      <c r="B580">
        <v>0.13141</v>
      </c>
      <c r="C580" s="1">
        <v>0.40622000000000003</v>
      </c>
      <c r="D580" s="1">
        <v>1.9543394557753929E-3</v>
      </c>
    </row>
    <row r="581" spans="1:4" x14ac:dyDescent="0.4">
      <c r="A581">
        <v>778</v>
      </c>
      <c r="B581">
        <v>0.13158999999999998</v>
      </c>
      <c r="C581" s="1">
        <v>0.40578999999999998</v>
      </c>
      <c r="D581" s="1">
        <v>1.9906733389871852E-3</v>
      </c>
    </row>
    <row r="582" spans="1:4" x14ac:dyDescent="0.4">
      <c r="A582">
        <v>779</v>
      </c>
      <c r="B582">
        <v>0.13178000000000001</v>
      </c>
      <c r="C582" s="1">
        <v>0.40534000000000003</v>
      </c>
      <c r="D582" s="1">
        <v>2.0090928126087269E-3</v>
      </c>
    </row>
    <row r="583" spans="1:4" x14ac:dyDescent="0.4">
      <c r="A583">
        <v>780</v>
      </c>
      <c r="B583">
        <v>0.13197999999999999</v>
      </c>
      <c r="C583" s="1">
        <v>0.40498000000000001</v>
      </c>
      <c r="D583" s="1">
        <v>2.0464446367246718E-3</v>
      </c>
    </row>
    <row r="584" spans="1:4" x14ac:dyDescent="0.4">
      <c r="A584">
        <v>781</v>
      </c>
      <c r="B584">
        <v>0.13217999999999999</v>
      </c>
      <c r="C584" s="1">
        <v>0.40459000000000001</v>
      </c>
      <c r="D584" s="1">
        <v>2.0796966871036941E-3</v>
      </c>
    </row>
    <row r="585" spans="1:4" x14ac:dyDescent="0.4">
      <c r="A585">
        <v>782</v>
      </c>
      <c r="B585">
        <v>0.13238</v>
      </c>
      <c r="C585" s="1">
        <v>0.4042</v>
      </c>
      <c r="D585" s="1">
        <v>2.1183611352485012E-3</v>
      </c>
    </row>
    <row r="586" spans="1:4" x14ac:dyDescent="0.4">
      <c r="A586">
        <v>783</v>
      </c>
      <c r="B586">
        <v>0.1326</v>
      </c>
      <c r="C586" s="1">
        <v>0.40381</v>
      </c>
      <c r="D586" s="1">
        <v>2.1478304741305325E-3</v>
      </c>
    </row>
    <row r="587" spans="1:4" x14ac:dyDescent="0.4">
      <c r="A587">
        <v>784</v>
      </c>
      <c r="B587">
        <v>0.13278000000000001</v>
      </c>
      <c r="C587" s="1">
        <v>0.40343000000000001</v>
      </c>
      <c r="D587" s="1">
        <v>2.1777097723531588E-3</v>
      </c>
    </row>
    <row r="588" spans="1:4" x14ac:dyDescent="0.4">
      <c r="A588">
        <v>785</v>
      </c>
      <c r="B588">
        <v>0.13300000000000001</v>
      </c>
      <c r="C588" s="1">
        <v>0.40296999999999999</v>
      </c>
      <c r="D588" s="1">
        <v>2.1978598727848235E-3</v>
      </c>
    </row>
    <row r="589" spans="1:4" x14ac:dyDescent="0.4">
      <c r="A589">
        <v>786</v>
      </c>
      <c r="B589">
        <v>0.13319</v>
      </c>
      <c r="C589" s="1">
        <v>0.40257999999999999</v>
      </c>
      <c r="D589" s="1">
        <v>2.233572222830531E-3</v>
      </c>
    </row>
    <row r="590" spans="1:4" x14ac:dyDescent="0.4">
      <c r="A590">
        <v>787</v>
      </c>
      <c r="B590">
        <v>0.13339000000000001</v>
      </c>
      <c r="C590" s="1">
        <v>0.40218999999999999</v>
      </c>
      <c r="D590" s="1">
        <v>2.2698648518838203E-3</v>
      </c>
    </row>
    <row r="591" spans="1:4" x14ac:dyDescent="0.4">
      <c r="A591">
        <v>788</v>
      </c>
      <c r="B591">
        <v>0.13358999999999999</v>
      </c>
      <c r="C591" s="1">
        <v>0.40179999999999999</v>
      </c>
      <c r="D591" s="1">
        <v>2.2961486481123602E-3</v>
      </c>
    </row>
    <row r="592" spans="1:4" x14ac:dyDescent="0.4">
      <c r="A592">
        <v>789</v>
      </c>
      <c r="B592">
        <v>0.13378999999999999</v>
      </c>
      <c r="C592" s="1">
        <v>0.40138000000000001</v>
      </c>
      <c r="D592" s="1">
        <v>2.3280912576650057E-3</v>
      </c>
    </row>
    <row r="593" spans="1:4" x14ac:dyDescent="0.4">
      <c r="A593">
        <v>790</v>
      </c>
      <c r="B593">
        <v>0.13400999999999999</v>
      </c>
      <c r="C593" s="1">
        <v>0.40096000000000004</v>
      </c>
      <c r="D593" s="1">
        <v>2.3604782331805765E-3</v>
      </c>
    </row>
    <row r="594" spans="1:4" x14ac:dyDescent="0.4">
      <c r="A594">
        <v>791</v>
      </c>
      <c r="B594">
        <v>0.13419</v>
      </c>
      <c r="C594" s="1">
        <v>0.40057000000000004</v>
      </c>
      <c r="D594" s="1">
        <v>2.3988329190194886E-3</v>
      </c>
    </row>
    <row r="595" spans="1:4" x14ac:dyDescent="0.4">
      <c r="A595">
        <v>792</v>
      </c>
      <c r="B595">
        <v>0.13439000000000001</v>
      </c>
      <c r="C595" s="1">
        <v>0.40021000000000001</v>
      </c>
      <c r="D595" s="1">
        <v>2.4322040090738149E-3</v>
      </c>
    </row>
    <row r="596" spans="1:4" x14ac:dyDescent="0.4">
      <c r="A596">
        <v>793</v>
      </c>
      <c r="B596">
        <v>0.13461000000000001</v>
      </c>
      <c r="C596" s="1">
        <v>0.39979000000000003</v>
      </c>
      <c r="D596" s="1">
        <v>2.4717241450161269E-3</v>
      </c>
    </row>
    <row r="597" spans="1:4" x14ac:dyDescent="0.4">
      <c r="A597">
        <v>794</v>
      </c>
      <c r="B597">
        <v>0.13478000000000001</v>
      </c>
      <c r="C597" s="1">
        <v>0.39940000000000003</v>
      </c>
      <c r="D597" s="1">
        <v>2.5003453616964299E-3</v>
      </c>
    </row>
    <row r="598" spans="1:4" x14ac:dyDescent="0.4">
      <c r="A598">
        <v>795</v>
      </c>
      <c r="B598">
        <v>0.13499</v>
      </c>
      <c r="C598" s="1">
        <v>0.39898</v>
      </c>
      <c r="D598" s="1">
        <v>2.5351286304979058E-3</v>
      </c>
    </row>
    <row r="599" spans="1:4" x14ac:dyDescent="0.4">
      <c r="A599">
        <v>796</v>
      </c>
      <c r="B599">
        <v>0.13516</v>
      </c>
      <c r="C599" s="1">
        <v>0.39862000000000003</v>
      </c>
      <c r="D599" s="1">
        <v>2.5644840365177152E-3</v>
      </c>
    </row>
    <row r="600" spans="1:4" x14ac:dyDescent="0.4">
      <c r="A600">
        <v>797</v>
      </c>
      <c r="B600">
        <v>0.13536000000000001</v>
      </c>
      <c r="C600" s="1">
        <v>0.3982</v>
      </c>
      <c r="D600" s="1">
        <v>2.6069999999999999E-3</v>
      </c>
    </row>
    <row r="601" spans="1:4" x14ac:dyDescent="0.4">
      <c r="A601">
        <v>798</v>
      </c>
      <c r="B601">
        <v>0.13555999999999999</v>
      </c>
      <c r="C601" s="1">
        <v>0.39781</v>
      </c>
      <c r="D601" s="1">
        <v>2.6449999999999998E-3</v>
      </c>
    </row>
    <row r="602" spans="1:4" x14ac:dyDescent="0.4">
      <c r="A602">
        <v>799</v>
      </c>
      <c r="B602">
        <v>0.13572000000000001</v>
      </c>
      <c r="C602" s="1">
        <v>0.39739000000000002</v>
      </c>
      <c r="D602" s="1">
        <v>2.6853444456585046E-3</v>
      </c>
    </row>
    <row r="603" spans="1:4" x14ac:dyDescent="0.4">
      <c r="A603">
        <v>800</v>
      </c>
      <c r="B603">
        <v>0.13588500000000001</v>
      </c>
      <c r="C603" s="1">
        <v>0.39696999999999999</v>
      </c>
      <c r="D603" s="1">
        <v>2.7101916318908402E-3</v>
      </c>
    </row>
    <row r="604" spans="1:4" x14ac:dyDescent="0.4">
      <c r="A604">
        <v>801</v>
      </c>
      <c r="B604">
        <v>0.13601000000000002</v>
      </c>
      <c r="C604" s="1">
        <v>0.39661000000000002</v>
      </c>
      <c r="D604" s="1">
        <v>2.7409999999999999E-3</v>
      </c>
    </row>
    <row r="605" spans="1:4" x14ac:dyDescent="0.4">
      <c r="A605">
        <v>802</v>
      </c>
      <c r="B605">
        <v>0.13614700000000002</v>
      </c>
      <c r="C605" s="1">
        <v>0.39618999999999999</v>
      </c>
      <c r="D605" s="1">
        <v>2.7829999999999999E-3</v>
      </c>
    </row>
    <row r="606" spans="1:4" x14ac:dyDescent="0.4">
      <c r="A606">
        <v>803</v>
      </c>
      <c r="B606">
        <v>0.13626199999999999</v>
      </c>
      <c r="C606" s="1">
        <v>0.39568999999999999</v>
      </c>
      <c r="D606" s="1">
        <v>2.8170000000000001E-3</v>
      </c>
    </row>
    <row r="607" spans="1:4" x14ac:dyDescent="0.4">
      <c r="A607">
        <v>804</v>
      </c>
      <c r="B607">
        <v>0.136356</v>
      </c>
      <c r="C607" s="1">
        <v>0.39510000000000001</v>
      </c>
      <c r="D607" s="1">
        <v>2.846E-3</v>
      </c>
    </row>
    <row r="608" spans="1:4" x14ac:dyDescent="0.4">
      <c r="A608">
        <v>805</v>
      </c>
      <c r="B608">
        <v>0.136461</v>
      </c>
      <c r="C608" s="1">
        <v>0.39455000000000001</v>
      </c>
      <c r="D608" s="1">
        <v>2.892E-3</v>
      </c>
    </row>
    <row r="609" spans="1:4" x14ac:dyDescent="0.4">
      <c r="A609">
        <v>806</v>
      </c>
      <c r="B609">
        <v>0.13655500000000001</v>
      </c>
      <c r="C609" s="1">
        <v>0.39409</v>
      </c>
      <c r="D609" s="1">
        <v>2.9259999999999998E-3</v>
      </c>
    </row>
    <row r="610" spans="1:4" x14ac:dyDescent="0.4">
      <c r="A610">
        <v>807</v>
      </c>
      <c r="B610">
        <v>0.13664400000000002</v>
      </c>
      <c r="C610" s="1">
        <v>0.39362999999999998</v>
      </c>
      <c r="D610" s="1">
        <v>2.9589999999999998E-3</v>
      </c>
    </row>
    <row r="611" spans="1:4" x14ac:dyDescent="0.4">
      <c r="A611">
        <v>808</v>
      </c>
      <c r="B611">
        <v>0.13673300000000002</v>
      </c>
      <c r="C611" s="1">
        <v>0.39312999999999998</v>
      </c>
      <c r="D611" s="1">
        <v>2.98E-3</v>
      </c>
    </row>
    <row r="612" spans="1:4" x14ac:dyDescent="0.4">
      <c r="A612">
        <v>809</v>
      </c>
      <c r="B612">
        <v>0.13683200000000001</v>
      </c>
      <c r="C612" s="1">
        <v>0.39262999999999998</v>
      </c>
      <c r="D612" s="1">
        <v>3.0140000000000002E-3</v>
      </c>
    </row>
    <row r="613" spans="1:4" x14ac:dyDescent="0.4">
      <c r="A613">
        <v>810</v>
      </c>
      <c r="B613">
        <v>0.13692700000000002</v>
      </c>
      <c r="C613" s="1">
        <v>0.39195999999999998</v>
      </c>
      <c r="D613" s="1">
        <v>3.039E-3</v>
      </c>
    </row>
    <row r="614" spans="1:4" x14ac:dyDescent="0.4">
      <c r="A614">
        <v>811</v>
      </c>
      <c r="B614">
        <v>0.137016</v>
      </c>
      <c r="C614" s="1">
        <v>0.39137</v>
      </c>
      <c r="D614" s="1">
        <v>3.0850000000000001E-3</v>
      </c>
    </row>
    <row r="615" spans="1:4" x14ac:dyDescent="0.4">
      <c r="A615">
        <v>812</v>
      </c>
      <c r="B615">
        <v>0.13711500000000001</v>
      </c>
      <c r="C615" s="1">
        <v>0.39073999999999998</v>
      </c>
      <c r="D615" s="1">
        <v>3.114E-3</v>
      </c>
    </row>
    <row r="616" spans="1:4" x14ac:dyDescent="0.4">
      <c r="A616">
        <v>813</v>
      </c>
      <c r="B616">
        <v>0.13720400000000002</v>
      </c>
      <c r="C616" s="1">
        <v>0.39016000000000001</v>
      </c>
      <c r="D616" s="1">
        <v>3.1479999999999998E-3</v>
      </c>
    </row>
    <row r="617" spans="1:4" x14ac:dyDescent="0.4">
      <c r="A617">
        <v>814</v>
      </c>
      <c r="B617">
        <v>0.137298</v>
      </c>
      <c r="C617" s="1">
        <v>0.38956999999999997</v>
      </c>
      <c r="D617" s="1">
        <v>3.1809999999999998E-3</v>
      </c>
    </row>
    <row r="618" spans="1:4" x14ac:dyDescent="0.4">
      <c r="A618">
        <v>815</v>
      </c>
      <c r="B618">
        <v>0.137382</v>
      </c>
      <c r="C618" s="1">
        <v>0.38894000000000001</v>
      </c>
      <c r="D618" s="1">
        <v>3.2190000000000001E-3</v>
      </c>
    </row>
    <row r="619" spans="1:4" x14ac:dyDescent="0.4">
      <c r="A619">
        <v>816</v>
      </c>
      <c r="B619">
        <v>0.13744500000000001</v>
      </c>
      <c r="C619" s="1">
        <v>0.38827</v>
      </c>
      <c r="D619" s="1">
        <v>3.2519999999999997E-3</v>
      </c>
    </row>
    <row r="620" spans="1:4" x14ac:dyDescent="0.4">
      <c r="A620">
        <v>817</v>
      </c>
      <c r="B620">
        <v>0.137492</v>
      </c>
      <c r="C620" s="1">
        <v>0.38772999999999996</v>
      </c>
      <c r="D620" s="1">
        <v>3.2820000000000002E-3</v>
      </c>
    </row>
    <row r="621" spans="1:4" x14ac:dyDescent="0.4">
      <c r="A621">
        <v>818</v>
      </c>
      <c r="B621">
        <v>0.13753899999999999</v>
      </c>
      <c r="C621" s="1">
        <v>0.3871</v>
      </c>
      <c r="D621" s="1">
        <v>3.3189999999999999E-3</v>
      </c>
    </row>
    <row r="622" spans="1:4" x14ac:dyDescent="0.4">
      <c r="A622">
        <v>819</v>
      </c>
      <c r="B622">
        <v>0.13758100000000001</v>
      </c>
      <c r="C622" s="1">
        <v>0.38650999999999996</v>
      </c>
      <c r="D622" s="1">
        <v>3.3610000000000003E-3</v>
      </c>
    </row>
    <row r="623" spans="1:4" x14ac:dyDescent="0.4">
      <c r="A623">
        <v>820</v>
      </c>
      <c r="B623">
        <v>0.13761800000000002</v>
      </c>
      <c r="C623" s="1">
        <v>0.38600999999999996</v>
      </c>
      <c r="D623" s="1">
        <v>3.3909999999999999E-3</v>
      </c>
    </row>
    <row r="624" spans="1:4" x14ac:dyDescent="0.4">
      <c r="A624">
        <v>821</v>
      </c>
      <c r="B624">
        <v>0.13764400000000002</v>
      </c>
      <c r="C624" s="1">
        <v>0.38550999999999996</v>
      </c>
      <c r="D624" s="1">
        <v>3.4320000000000002E-3</v>
      </c>
    </row>
    <row r="625" spans="1:4" x14ac:dyDescent="0.4">
      <c r="A625">
        <v>822</v>
      </c>
      <c r="B625">
        <v>0.13764900000000002</v>
      </c>
      <c r="C625" s="1">
        <v>0.38508999999999999</v>
      </c>
      <c r="D625" s="1">
        <v>3.4619999999999998E-3</v>
      </c>
    </row>
    <row r="626" spans="1:4" x14ac:dyDescent="0.4">
      <c r="A626">
        <v>823</v>
      </c>
      <c r="B626">
        <v>0.13767000000000001</v>
      </c>
      <c r="C626" s="1">
        <v>0.38474999999999998</v>
      </c>
      <c r="D626" s="1">
        <v>3.4949999999999998E-3</v>
      </c>
    </row>
    <row r="627" spans="1:4" x14ac:dyDescent="0.4">
      <c r="A627">
        <v>824</v>
      </c>
      <c r="B627">
        <v>0.13769100000000001</v>
      </c>
      <c r="C627" s="1">
        <v>0.38424999999999998</v>
      </c>
      <c r="D627" s="1">
        <v>3.5329999999999997E-3</v>
      </c>
    </row>
    <row r="628" spans="1:4" x14ac:dyDescent="0.4">
      <c r="A628">
        <v>825</v>
      </c>
      <c r="B628">
        <v>0.13772800000000002</v>
      </c>
      <c r="C628" s="1">
        <v>0.38371</v>
      </c>
      <c r="D628" s="1">
        <v>3.5659999999999997E-3</v>
      </c>
    </row>
    <row r="629" spans="1:4" x14ac:dyDescent="0.4">
      <c r="A629">
        <v>826</v>
      </c>
      <c r="B629">
        <v>0.137796</v>
      </c>
      <c r="C629" s="1">
        <v>0.38316</v>
      </c>
      <c r="D629" s="1">
        <v>3.604E-3</v>
      </c>
    </row>
    <row r="630" spans="1:4" x14ac:dyDescent="0.4">
      <c r="A630">
        <v>827</v>
      </c>
      <c r="B630">
        <v>0.13788</v>
      </c>
      <c r="C630" s="1">
        <v>0.38252999999999998</v>
      </c>
      <c r="D630" s="1">
        <v>3.6379999999999997E-3</v>
      </c>
    </row>
    <row r="631" spans="1:4" x14ac:dyDescent="0.4">
      <c r="A631">
        <v>828</v>
      </c>
      <c r="B631">
        <v>0.13797900000000002</v>
      </c>
      <c r="C631" s="1">
        <v>0.38190999999999997</v>
      </c>
      <c r="D631" s="1">
        <v>3.6670000000000001E-3</v>
      </c>
    </row>
    <row r="632" spans="1:4" x14ac:dyDescent="0.4">
      <c r="A632">
        <v>829</v>
      </c>
      <c r="B632">
        <v>0.13805800000000001</v>
      </c>
      <c r="C632" s="1">
        <v>0.38131999999999999</v>
      </c>
      <c r="D632" s="1">
        <v>3.6960000000000001E-3</v>
      </c>
    </row>
    <row r="633" spans="1:4" x14ac:dyDescent="0.4">
      <c r="A633">
        <v>830</v>
      </c>
      <c r="B633">
        <v>0.138073</v>
      </c>
      <c r="C633" s="1">
        <v>0.38073000000000001</v>
      </c>
      <c r="D633" s="1">
        <v>3.7299999999999998E-3</v>
      </c>
    </row>
    <row r="634" spans="1:4" x14ac:dyDescent="0.4">
      <c r="A634">
        <v>831</v>
      </c>
      <c r="B634">
        <v>0.138016</v>
      </c>
      <c r="C634" s="1">
        <v>0.38014999999999999</v>
      </c>
      <c r="D634" s="1">
        <v>3.7679999999999996E-3</v>
      </c>
    </row>
    <row r="635" spans="1:4" x14ac:dyDescent="0.4">
      <c r="A635">
        <v>832</v>
      </c>
      <c r="B635">
        <v>0.13791100000000001</v>
      </c>
      <c r="C635" s="1">
        <v>0.37956000000000001</v>
      </c>
      <c r="D635" s="1">
        <v>3.797E-3</v>
      </c>
    </row>
    <row r="636" spans="1:4" x14ac:dyDescent="0.4">
      <c r="A636">
        <v>833</v>
      </c>
      <c r="B636">
        <v>0.137797</v>
      </c>
      <c r="C636" s="1">
        <v>0.37896999999999997</v>
      </c>
      <c r="D636" s="1">
        <v>3.826E-3</v>
      </c>
    </row>
    <row r="637" spans="1:4" x14ac:dyDescent="0.4">
      <c r="A637">
        <v>834</v>
      </c>
      <c r="B637">
        <v>0.137682</v>
      </c>
      <c r="C637" s="1">
        <v>0.37839</v>
      </c>
      <c r="D637" s="1">
        <v>3.8549999999999999E-3</v>
      </c>
    </row>
    <row r="638" spans="1:4" x14ac:dyDescent="0.4">
      <c r="A638">
        <v>835</v>
      </c>
      <c r="B638">
        <v>0.13761400000000001</v>
      </c>
      <c r="C638" s="1">
        <v>0.37779999999999997</v>
      </c>
      <c r="D638" s="1">
        <v>3.885E-3</v>
      </c>
    </row>
    <row r="639" spans="1:4" x14ac:dyDescent="0.4">
      <c r="A639">
        <v>836</v>
      </c>
      <c r="B639">
        <v>0.137598</v>
      </c>
      <c r="C639" s="1">
        <v>0.37729999999999997</v>
      </c>
      <c r="D639" s="1">
        <v>3.9129999999999998E-3</v>
      </c>
    </row>
    <row r="640" spans="1:4" x14ac:dyDescent="0.4">
      <c r="A640">
        <v>837</v>
      </c>
      <c r="B640">
        <v>0.13761900000000002</v>
      </c>
      <c r="C640" s="1">
        <v>0.37679999999999997</v>
      </c>
      <c r="D640" s="1">
        <v>3.9570000000000004E-3</v>
      </c>
    </row>
    <row r="641" spans="1:4" x14ac:dyDescent="0.4">
      <c r="A641">
        <v>838</v>
      </c>
      <c r="B641">
        <v>0.13766100000000001</v>
      </c>
      <c r="C641" s="1">
        <v>0.37620999999999999</v>
      </c>
      <c r="D641" s="1">
        <v>3.9950000000000003E-3</v>
      </c>
    </row>
    <row r="642" spans="1:4" x14ac:dyDescent="0.4">
      <c r="A642">
        <v>839</v>
      </c>
      <c r="B642">
        <v>0.13769800000000001</v>
      </c>
      <c r="C642" s="1">
        <v>0.37557999999999997</v>
      </c>
      <c r="D642" s="1">
        <v>4.0390000000000001E-3</v>
      </c>
    </row>
    <row r="643" spans="1:4" x14ac:dyDescent="0.4">
      <c r="A643">
        <v>840</v>
      </c>
      <c r="B643">
        <v>0.13771900000000001</v>
      </c>
      <c r="C643" s="1">
        <v>0.37495000000000001</v>
      </c>
      <c r="D643" s="1">
        <v>4.0669999999999994E-3</v>
      </c>
    </row>
    <row r="644" spans="1:4" x14ac:dyDescent="0.4">
      <c r="A644">
        <v>841</v>
      </c>
      <c r="B644">
        <v>0.13775000000000001</v>
      </c>
      <c r="C644" s="1">
        <v>0.37431999999999999</v>
      </c>
      <c r="D644" s="1">
        <v>4.1080000000000005E-3</v>
      </c>
    </row>
    <row r="645" spans="1:4" x14ac:dyDescent="0.4">
      <c r="A645">
        <v>842</v>
      </c>
      <c r="B645">
        <v>0.13777600000000001</v>
      </c>
      <c r="C645" s="1">
        <v>0.37378</v>
      </c>
      <c r="D645" s="1">
        <v>4.1390000000000003E-3</v>
      </c>
    </row>
    <row r="646" spans="1:4" x14ac:dyDescent="0.4">
      <c r="A646">
        <v>843</v>
      </c>
      <c r="B646">
        <v>0.13780200000000001</v>
      </c>
      <c r="C646" s="1">
        <v>0.37318999999999997</v>
      </c>
      <c r="D646" s="1">
        <v>4.1679999999999998E-3</v>
      </c>
    </row>
    <row r="647" spans="1:4" x14ac:dyDescent="0.4">
      <c r="A647">
        <v>844</v>
      </c>
      <c r="B647">
        <v>0.137792</v>
      </c>
      <c r="C647" s="1">
        <v>0.37264999999999998</v>
      </c>
      <c r="D647" s="1">
        <v>4.1989999999999996E-3</v>
      </c>
    </row>
    <row r="648" spans="1:4" x14ac:dyDescent="0.4">
      <c r="A648">
        <v>845</v>
      </c>
      <c r="B648">
        <v>0.13772400000000001</v>
      </c>
      <c r="C648" s="1">
        <v>0.37193999999999999</v>
      </c>
      <c r="D648" s="1">
        <v>4.2269999999999999E-3</v>
      </c>
    </row>
    <row r="649" spans="1:4" x14ac:dyDescent="0.4">
      <c r="A649">
        <v>846</v>
      </c>
      <c r="B649">
        <v>0.13759300000000002</v>
      </c>
      <c r="C649" s="1">
        <v>0.37118000000000001</v>
      </c>
      <c r="D649" s="1">
        <v>4.2520000000000006E-3</v>
      </c>
    </row>
    <row r="650" spans="1:4" x14ac:dyDescent="0.4">
      <c r="A650">
        <v>847</v>
      </c>
      <c r="B650">
        <v>0.13741500000000001</v>
      </c>
      <c r="C650" s="1">
        <v>0.37029999999999996</v>
      </c>
      <c r="D650" s="1">
        <v>4.2710000000000005E-3</v>
      </c>
    </row>
    <row r="651" spans="1:4" x14ac:dyDescent="0.4">
      <c r="A651">
        <v>848</v>
      </c>
      <c r="B651">
        <v>0.13721700000000001</v>
      </c>
      <c r="C651" s="1">
        <v>0.36934</v>
      </c>
      <c r="D651" s="1">
        <v>4.2900000000000004E-3</v>
      </c>
    </row>
    <row r="652" spans="1:4" x14ac:dyDescent="0.4">
      <c r="A652">
        <v>849</v>
      </c>
      <c r="B652">
        <v>0.136986</v>
      </c>
      <c r="C652" s="1">
        <v>0.36853999999999998</v>
      </c>
      <c r="D652" s="1">
        <v>4.3029999999999995E-3</v>
      </c>
    </row>
    <row r="653" spans="1:4" x14ac:dyDescent="0.4">
      <c r="A653">
        <v>850</v>
      </c>
      <c r="B653">
        <v>0.13680900000000001</v>
      </c>
      <c r="C653" s="1">
        <v>0.36796000000000001</v>
      </c>
      <c r="D653" s="1">
        <v>4.3280000000000002E-3</v>
      </c>
    </row>
    <row r="654" spans="1:4" x14ac:dyDescent="0.4">
      <c r="A654">
        <v>851</v>
      </c>
      <c r="B654">
        <v>0.13660700000000001</v>
      </c>
      <c r="C654" s="1">
        <v>0.36761000000000005</v>
      </c>
      <c r="D654" s="1">
        <v>4.359E-3</v>
      </c>
    </row>
    <row r="655" spans="1:4" x14ac:dyDescent="0.4">
      <c r="A655">
        <v>852</v>
      </c>
      <c r="B655">
        <v>0.136409</v>
      </c>
      <c r="C655" s="1">
        <v>0.36746000000000001</v>
      </c>
      <c r="D655" s="1">
        <v>4.3870000000000003E-3</v>
      </c>
    </row>
    <row r="656" spans="1:4" x14ac:dyDescent="0.4">
      <c r="A656">
        <v>853</v>
      </c>
      <c r="B656">
        <v>0.136211</v>
      </c>
      <c r="C656" s="1">
        <v>0.36746000000000001</v>
      </c>
      <c r="D656" s="1">
        <v>4.431E-3</v>
      </c>
    </row>
    <row r="657" spans="1:4" x14ac:dyDescent="0.4">
      <c r="A657">
        <v>854</v>
      </c>
      <c r="B657">
        <v>0.13605100000000001</v>
      </c>
      <c r="C657" s="1">
        <v>0.36730000000000002</v>
      </c>
      <c r="D657" s="1">
        <v>4.463E-3</v>
      </c>
    </row>
    <row r="658" spans="1:4" x14ac:dyDescent="0.4">
      <c r="A658">
        <v>855</v>
      </c>
      <c r="B658">
        <v>0.135882</v>
      </c>
      <c r="C658" s="1">
        <v>0.36695</v>
      </c>
      <c r="D658" s="1">
        <v>4.4970000000000001E-3</v>
      </c>
    </row>
    <row r="659" spans="1:4" x14ac:dyDescent="0.4">
      <c r="A659">
        <v>856</v>
      </c>
      <c r="B659">
        <v>0.13572200000000001</v>
      </c>
      <c r="C659" s="1">
        <v>0.36636000000000002</v>
      </c>
      <c r="D659" s="1">
        <v>4.5230000000000001E-3</v>
      </c>
    </row>
    <row r="660" spans="1:4" x14ac:dyDescent="0.4">
      <c r="A660">
        <v>857</v>
      </c>
      <c r="B660">
        <v>0.13555200000000001</v>
      </c>
      <c r="C660" s="1">
        <v>0.36557000000000001</v>
      </c>
      <c r="D660" s="1">
        <v>4.5509999999999995E-3</v>
      </c>
    </row>
    <row r="661" spans="1:4" x14ac:dyDescent="0.4">
      <c r="A661">
        <v>858</v>
      </c>
      <c r="B661">
        <v>0.13537299999999999</v>
      </c>
      <c r="C661" s="1">
        <v>0.36475000000000002</v>
      </c>
      <c r="D661" s="1">
        <v>4.5850000000000005E-3</v>
      </c>
    </row>
    <row r="662" spans="1:4" x14ac:dyDescent="0.4">
      <c r="A662">
        <v>859</v>
      </c>
      <c r="B662">
        <v>0.13519500000000001</v>
      </c>
      <c r="C662" s="1">
        <v>0.36384000000000005</v>
      </c>
      <c r="D662" s="1">
        <v>4.607E-3</v>
      </c>
    </row>
    <row r="663" spans="1:4" x14ac:dyDescent="0.4">
      <c r="A663">
        <v>860</v>
      </c>
      <c r="B663">
        <v>0.13499700000000001</v>
      </c>
      <c r="C663" s="1">
        <v>0.36299000000000003</v>
      </c>
      <c r="D663" s="1">
        <v>4.614E-3</v>
      </c>
    </row>
    <row r="664" spans="1:4" x14ac:dyDescent="0.4">
      <c r="A664">
        <v>861</v>
      </c>
      <c r="B664">
        <v>0.13478999999999999</v>
      </c>
      <c r="C664" s="1">
        <v>0.36215000000000003</v>
      </c>
      <c r="D664" s="1">
        <v>4.6010000000000001E-3</v>
      </c>
    </row>
    <row r="665" spans="1:4" x14ac:dyDescent="0.4">
      <c r="A665">
        <v>862</v>
      </c>
      <c r="B665">
        <v>0.134601</v>
      </c>
      <c r="C665" s="1">
        <v>0.36117000000000005</v>
      </c>
      <c r="D665" s="1">
        <v>4.5789999999999997E-3</v>
      </c>
    </row>
    <row r="666" spans="1:4" x14ac:dyDescent="0.4">
      <c r="A666">
        <v>863</v>
      </c>
      <c r="B666">
        <v>0.13439400000000001</v>
      </c>
      <c r="C666" s="1">
        <v>0.36036000000000001</v>
      </c>
      <c r="D666" s="1">
        <v>4.5319999999999996E-3</v>
      </c>
    </row>
    <row r="667" spans="1:4" x14ac:dyDescent="0.4">
      <c r="A667">
        <v>864</v>
      </c>
      <c r="B667">
        <v>0.134187</v>
      </c>
      <c r="C667" s="1">
        <v>0.35957</v>
      </c>
      <c r="D667" s="1">
        <v>4.5129999999999997E-3</v>
      </c>
    </row>
    <row r="668" spans="1:4" x14ac:dyDescent="0.4">
      <c r="A668">
        <v>865</v>
      </c>
      <c r="B668">
        <v>0.13400800000000002</v>
      </c>
      <c r="C668" s="1">
        <v>0.35897000000000001</v>
      </c>
      <c r="D668" s="1">
        <v>4.5129999999999997E-3</v>
      </c>
    </row>
    <row r="669" spans="1:4" x14ac:dyDescent="0.4">
      <c r="A669">
        <v>866</v>
      </c>
      <c r="B669">
        <v>0.13378200000000001</v>
      </c>
      <c r="C669" s="1">
        <v>0.35860000000000003</v>
      </c>
      <c r="D669" s="1">
        <v>4.535E-3</v>
      </c>
    </row>
    <row r="670" spans="1:4" x14ac:dyDescent="0.4">
      <c r="A670">
        <v>867</v>
      </c>
      <c r="B670">
        <v>0.13355600000000001</v>
      </c>
      <c r="C670" s="1">
        <v>0.35838000000000003</v>
      </c>
      <c r="D670" s="1">
        <v>4.5789999999999997E-3</v>
      </c>
    </row>
    <row r="671" spans="1:4" x14ac:dyDescent="0.4">
      <c r="A671">
        <v>868</v>
      </c>
      <c r="B671">
        <v>0.133321</v>
      </c>
      <c r="C671" s="1">
        <v>0.35828000000000004</v>
      </c>
      <c r="D671" s="1">
        <v>4.6359999999999995E-3</v>
      </c>
    </row>
    <row r="672" spans="1:4" x14ac:dyDescent="0.4">
      <c r="A672">
        <v>869</v>
      </c>
      <c r="B672">
        <v>0.133133</v>
      </c>
      <c r="C672" s="1">
        <v>0.35819000000000001</v>
      </c>
      <c r="D672" s="1">
        <v>4.6949999999999995E-3</v>
      </c>
    </row>
    <row r="673" spans="1:4" x14ac:dyDescent="0.4">
      <c r="A673">
        <v>870</v>
      </c>
      <c r="B673">
        <v>0.132992</v>
      </c>
      <c r="C673" s="1">
        <v>0.35800000000000004</v>
      </c>
      <c r="D673" s="1">
        <v>4.7609999999999996E-3</v>
      </c>
    </row>
    <row r="674" spans="1:4" x14ac:dyDescent="0.4">
      <c r="A674">
        <v>871</v>
      </c>
      <c r="B674">
        <v>0.13300100000000001</v>
      </c>
      <c r="C674" s="1">
        <v>0.35765000000000002</v>
      </c>
      <c r="D674" s="1">
        <v>4.823E-3</v>
      </c>
    </row>
    <row r="675" spans="1:4" x14ac:dyDescent="0.4">
      <c r="A675">
        <v>872</v>
      </c>
      <c r="B675">
        <v>0.13305800000000001</v>
      </c>
      <c r="C675" s="1">
        <v>0.35728000000000004</v>
      </c>
      <c r="D675" s="1">
        <v>4.8979999999999996E-3</v>
      </c>
    </row>
    <row r="676" spans="1:4" x14ac:dyDescent="0.4">
      <c r="A676">
        <v>873</v>
      </c>
      <c r="B676">
        <v>0.13315199999999999</v>
      </c>
      <c r="C676" s="1">
        <v>0.35690000000000005</v>
      </c>
      <c r="D676" s="1">
        <v>4.9719999999999999E-3</v>
      </c>
    </row>
    <row r="677" spans="1:4" x14ac:dyDescent="0.4">
      <c r="A677">
        <v>874</v>
      </c>
      <c r="B677">
        <v>0.13325500000000001</v>
      </c>
      <c r="C677" s="1">
        <v>0.35646</v>
      </c>
      <c r="D677" s="1">
        <v>5.045E-3</v>
      </c>
    </row>
    <row r="678" spans="1:4" x14ac:dyDescent="0.4">
      <c r="A678">
        <v>875</v>
      </c>
      <c r="B678">
        <v>0.13323599999999999</v>
      </c>
      <c r="C678" s="1">
        <v>0.35596000000000005</v>
      </c>
      <c r="D678" s="1">
        <v>5.097E-3</v>
      </c>
    </row>
    <row r="679" spans="1:4" x14ac:dyDescent="0.4">
      <c r="A679">
        <v>876</v>
      </c>
      <c r="B679">
        <v>0.13308600000000001</v>
      </c>
      <c r="C679" s="1">
        <v>0.35542000000000001</v>
      </c>
      <c r="D679" s="1">
        <v>5.1250000000000002E-3</v>
      </c>
    </row>
    <row r="680" spans="1:4" x14ac:dyDescent="0.4">
      <c r="A680">
        <v>877</v>
      </c>
      <c r="B680">
        <v>0.13285</v>
      </c>
      <c r="C680" s="1">
        <v>0.35483000000000003</v>
      </c>
      <c r="D680" s="1">
        <v>5.1370000000000001E-3</v>
      </c>
    </row>
    <row r="681" spans="1:4" x14ac:dyDescent="0.4">
      <c r="A681">
        <v>878</v>
      </c>
      <c r="B681">
        <v>0.132662</v>
      </c>
      <c r="C681" s="1">
        <v>0.35414000000000001</v>
      </c>
      <c r="D681" s="1">
        <v>5.1409999999999997E-3</v>
      </c>
    </row>
    <row r="682" spans="1:4" x14ac:dyDescent="0.4">
      <c r="A682">
        <v>879</v>
      </c>
      <c r="B682">
        <v>0.132549</v>
      </c>
      <c r="C682" s="1">
        <v>0.35354000000000002</v>
      </c>
      <c r="D682" s="1">
        <v>5.143E-3</v>
      </c>
    </row>
    <row r="683" spans="1:4" x14ac:dyDescent="0.4">
      <c r="A683">
        <v>880</v>
      </c>
      <c r="B683">
        <v>0.13250200000000001</v>
      </c>
      <c r="C683" s="1">
        <v>0.35297000000000001</v>
      </c>
      <c r="D683" s="1">
        <v>5.1500000000000001E-3</v>
      </c>
    </row>
    <row r="684" spans="1:4" x14ac:dyDescent="0.4">
      <c r="A684">
        <v>881</v>
      </c>
      <c r="B684">
        <v>0.132577</v>
      </c>
      <c r="C684" s="1">
        <v>0.35253000000000001</v>
      </c>
      <c r="D684" s="1">
        <v>5.1390000000000003E-3</v>
      </c>
    </row>
    <row r="685" spans="1:4" x14ac:dyDescent="0.4">
      <c r="A685">
        <v>882</v>
      </c>
      <c r="B685">
        <v>0.13270000000000001</v>
      </c>
      <c r="C685" s="1">
        <v>0.35219</v>
      </c>
      <c r="D685" s="1">
        <v>5.1310000000000001E-3</v>
      </c>
    </row>
    <row r="686" spans="1:4" x14ac:dyDescent="0.4">
      <c r="A686">
        <v>883</v>
      </c>
      <c r="B686">
        <v>0.13286900000000001</v>
      </c>
      <c r="C686" s="1">
        <v>0.35187000000000002</v>
      </c>
      <c r="D686" s="1">
        <v>5.1229999999999999E-3</v>
      </c>
    </row>
    <row r="687" spans="1:4" x14ac:dyDescent="0.4">
      <c r="A687">
        <v>884</v>
      </c>
      <c r="B687">
        <v>0.13302</v>
      </c>
      <c r="C687" s="1">
        <v>0.35147</v>
      </c>
      <c r="D687" s="1">
        <v>5.1079999999999997E-3</v>
      </c>
    </row>
    <row r="688" spans="1:4" x14ac:dyDescent="0.4">
      <c r="A688">
        <v>885</v>
      </c>
      <c r="B688">
        <v>0.13300100000000001</v>
      </c>
      <c r="C688" s="1">
        <v>0.35096000000000005</v>
      </c>
      <c r="D688" s="1">
        <v>5.11E-3</v>
      </c>
    </row>
    <row r="689" spans="1:4" x14ac:dyDescent="0.4">
      <c r="A689">
        <v>886</v>
      </c>
      <c r="B689">
        <v>0.13285</v>
      </c>
      <c r="C689" s="1">
        <v>0.35027000000000003</v>
      </c>
      <c r="D689" s="1">
        <v>5.1229999999999999E-3</v>
      </c>
    </row>
    <row r="690" spans="1:4" x14ac:dyDescent="0.4">
      <c r="A690">
        <v>887</v>
      </c>
      <c r="B690">
        <v>0.13262399999999999</v>
      </c>
      <c r="C690" s="1">
        <v>0.34949000000000002</v>
      </c>
      <c r="D690" s="1">
        <v>5.1390000000000003E-3</v>
      </c>
    </row>
    <row r="691" spans="1:4" x14ac:dyDescent="0.4">
      <c r="A691">
        <v>888</v>
      </c>
      <c r="B691">
        <v>0.13236100000000001</v>
      </c>
      <c r="C691" s="1">
        <v>0.34858</v>
      </c>
      <c r="D691" s="1">
        <v>5.1640000000000002E-3</v>
      </c>
    </row>
    <row r="692" spans="1:4" x14ac:dyDescent="0.4">
      <c r="A692">
        <v>889</v>
      </c>
      <c r="B692">
        <v>0.13212599999999999</v>
      </c>
      <c r="C692" s="1">
        <v>0.34776000000000001</v>
      </c>
      <c r="D692" s="1">
        <v>5.1920000000000004E-3</v>
      </c>
    </row>
    <row r="693" spans="1:4" x14ac:dyDescent="0.4">
      <c r="A693">
        <v>890</v>
      </c>
      <c r="B693">
        <v>0.131909</v>
      </c>
      <c r="C693" s="1">
        <v>0.34697</v>
      </c>
      <c r="D693" s="1">
        <v>5.2339999999999999E-3</v>
      </c>
    </row>
    <row r="694" spans="1:4" x14ac:dyDescent="0.4">
      <c r="A694">
        <v>891</v>
      </c>
      <c r="B694">
        <v>0.13174</v>
      </c>
      <c r="C694" s="1">
        <v>0.34631000000000001</v>
      </c>
      <c r="D694" s="1">
        <v>5.2940000000000001E-3</v>
      </c>
    </row>
    <row r="695" spans="1:4" x14ac:dyDescent="0.4">
      <c r="A695">
        <v>892</v>
      </c>
      <c r="B695">
        <v>0.131608</v>
      </c>
      <c r="C695" s="1">
        <v>0.34569000000000005</v>
      </c>
      <c r="D695" s="1">
        <v>5.365E-3</v>
      </c>
    </row>
    <row r="696" spans="1:4" x14ac:dyDescent="0.4">
      <c r="A696">
        <v>893</v>
      </c>
      <c r="B696">
        <v>0.13151399999999999</v>
      </c>
      <c r="C696" s="1">
        <v>0.34509000000000001</v>
      </c>
      <c r="D696" s="1">
        <v>5.4489999999999999E-3</v>
      </c>
    </row>
    <row r="697" spans="1:4" x14ac:dyDescent="0.4">
      <c r="A697">
        <v>894</v>
      </c>
      <c r="B697">
        <v>0.13148499999999999</v>
      </c>
      <c r="C697" s="1">
        <v>0.34452000000000005</v>
      </c>
      <c r="D697" s="1">
        <v>5.5250000000000004E-3</v>
      </c>
    </row>
    <row r="698" spans="1:4" x14ac:dyDescent="0.4">
      <c r="A698">
        <v>895</v>
      </c>
      <c r="B698">
        <v>0.13151399999999999</v>
      </c>
      <c r="C698" s="1">
        <v>0.34396000000000004</v>
      </c>
      <c r="D698" s="1">
        <v>5.5750000000000001E-3</v>
      </c>
    </row>
    <row r="699" spans="1:4" x14ac:dyDescent="0.4">
      <c r="A699">
        <v>896</v>
      </c>
      <c r="B699">
        <v>0.13156999999999999</v>
      </c>
      <c r="C699" s="1">
        <v>0.34336</v>
      </c>
      <c r="D699" s="1">
        <v>5.5830000000000003E-3</v>
      </c>
    </row>
    <row r="700" spans="1:4" x14ac:dyDescent="0.4">
      <c r="A700">
        <v>897</v>
      </c>
      <c r="B700">
        <v>0.13165499999999999</v>
      </c>
      <c r="C700" s="1">
        <v>0.3427</v>
      </c>
      <c r="D700" s="1">
        <v>5.5750000000000001E-3</v>
      </c>
    </row>
    <row r="701" spans="1:4" x14ac:dyDescent="0.4">
      <c r="A701">
        <v>898</v>
      </c>
      <c r="B701">
        <v>0.131768</v>
      </c>
      <c r="C701" s="1">
        <v>0.34209000000000001</v>
      </c>
      <c r="D701" s="1">
        <v>5.5539999999999999E-3</v>
      </c>
    </row>
    <row r="702" spans="1:4" x14ac:dyDescent="0.4">
      <c r="A702">
        <v>899</v>
      </c>
      <c r="B702">
        <v>0.131909</v>
      </c>
      <c r="C702" s="1">
        <v>0.34152000000000005</v>
      </c>
      <c r="D702" s="1">
        <v>5.5409999999999999E-3</v>
      </c>
    </row>
    <row r="703" spans="1:4" x14ac:dyDescent="0.4">
      <c r="A703">
        <v>900</v>
      </c>
      <c r="B703">
        <v>0.13203000000000001</v>
      </c>
      <c r="C703" s="1">
        <v>0.34104000000000001</v>
      </c>
      <c r="D703" s="1">
        <v>5.5430000000000002E-3</v>
      </c>
    </row>
    <row r="704" spans="1:4" x14ac:dyDescent="0.4">
      <c r="A704">
        <v>901</v>
      </c>
      <c r="B704">
        <v>0.13213</v>
      </c>
      <c r="C704" s="1">
        <v>0.34051999999999999</v>
      </c>
      <c r="D704" s="1">
        <v>5.5880000000000001E-3</v>
      </c>
    </row>
    <row r="705" spans="1:4" x14ac:dyDescent="0.4">
      <c r="A705">
        <v>902</v>
      </c>
      <c r="B705">
        <v>0.13219</v>
      </c>
      <c r="C705" s="1">
        <v>0.34011999999999998</v>
      </c>
      <c r="D705" s="1">
        <v>5.6500000000000005E-3</v>
      </c>
    </row>
    <row r="706" spans="1:4" x14ac:dyDescent="0.4">
      <c r="A706">
        <v>903</v>
      </c>
      <c r="B706">
        <v>0.13220999999999999</v>
      </c>
      <c r="C706" s="1">
        <v>0.33972999999999998</v>
      </c>
      <c r="D706" s="1">
        <v>5.7159999999999997E-3</v>
      </c>
    </row>
    <row r="707" spans="1:4" x14ac:dyDescent="0.4">
      <c r="A707">
        <v>904</v>
      </c>
      <c r="B707">
        <v>0.13213</v>
      </c>
      <c r="C707" s="1">
        <v>0.33935999999999999</v>
      </c>
      <c r="D707" s="1">
        <v>5.7749999999999998E-3</v>
      </c>
    </row>
    <row r="708" spans="1:4" x14ac:dyDescent="0.4">
      <c r="A708">
        <v>905</v>
      </c>
      <c r="B708">
        <v>0.13200000000000001</v>
      </c>
      <c r="C708" s="1">
        <v>0.33899000000000001</v>
      </c>
      <c r="D708" s="1">
        <v>5.8040000000000001E-3</v>
      </c>
    </row>
    <row r="709" spans="1:4" x14ac:dyDescent="0.4">
      <c r="A709">
        <v>906</v>
      </c>
      <c r="B709">
        <v>0.13184999999999999</v>
      </c>
      <c r="C709" s="1">
        <v>0.33860000000000001</v>
      </c>
      <c r="D709" s="1">
        <v>5.79E-3</v>
      </c>
    </row>
    <row r="710" spans="1:4" x14ac:dyDescent="0.4">
      <c r="A710">
        <v>907</v>
      </c>
      <c r="B710">
        <v>0.13167000000000001</v>
      </c>
      <c r="C710" s="1">
        <v>0.3382</v>
      </c>
      <c r="D710" s="1">
        <v>5.7479999999999996E-3</v>
      </c>
    </row>
    <row r="711" spans="1:4" x14ac:dyDescent="0.4">
      <c r="A711">
        <v>908</v>
      </c>
      <c r="B711">
        <v>0.13145000000000001</v>
      </c>
      <c r="C711" s="1">
        <v>0.33781</v>
      </c>
      <c r="D711" s="1">
        <v>5.7039999999999999E-3</v>
      </c>
    </row>
    <row r="712" spans="1:4" x14ac:dyDescent="0.4">
      <c r="A712">
        <v>909</v>
      </c>
      <c r="B712">
        <v>0.13120000000000001</v>
      </c>
      <c r="C712" s="1">
        <v>0.33744000000000002</v>
      </c>
      <c r="D712" s="1">
        <v>5.6649999999999999E-3</v>
      </c>
    </row>
    <row r="713" spans="1:4" x14ac:dyDescent="0.4">
      <c r="A713">
        <v>910</v>
      </c>
      <c r="B713">
        <v>0.13100000000000001</v>
      </c>
      <c r="C713" s="1">
        <v>0.33699000000000001</v>
      </c>
      <c r="D713" s="1">
        <v>5.6649999999999999E-3</v>
      </c>
    </row>
    <row r="714" spans="1:4" x14ac:dyDescent="0.4">
      <c r="A714">
        <v>911</v>
      </c>
      <c r="B714">
        <v>0.13078999999999999</v>
      </c>
      <c r="C714" s="1">
        <v>0.33665</v>
      </c>
      <c r="D714" s="1">
        <v>5.7080000000000004E-3</v>
      </c>
    </row>
    <row r="715" spans="1:4" x14ac:dyDescent="0.4">
      <c r="A715">
        <v>912</v>
      </c>
      <c r="B715">
        <v>0.13058</v>
      </c>
      <c r="C715" s="1">
        <v>0.33634000000000003</v>
      </c>
      <c r="D715" s="1">
        <v>5.7689999999999998E-3</v>
      </c>
    </row>
    <row r="716" spans="1:4" x14ac:dyDescent="0.4">
      <c r="A716">
        <v>913</v>
      </c>
      <c r="B716">
        <v>0.13039999999999999</v>
      </c>
      <c r="C716" s="1">
        <v>0.33601999999999999</v>
      </c>
      <c r="D716" s="1">
        <v>5.8479999999999999E-3</v>
      </c>
    </row>
    <row r="717" spans="1:4" x14ac:dyDescent="0.4">
      <c r="A717">
        <v>914</v>
      </c>
      <c r="B717">
        <v>0.13019</v>
      </c>
      <c r="C717" s="1">
        <v>0.33562999999999998</v>
      </c>
      <c r="D717" s="1">
        <v>5.9240000000000004E-3</v>
      </c>
    </row>
    <row r="718" spans="1:4" x14ac:dyDescent="0.4">
      <c r="A718">
        <v>915</v>
      </c>
      <c r="B718">
        <v>0.12998999999999999</v>
      </c>
      <c r="C718" s="1">
        <v>0.33502999999999999</v>
      </c>
      <c r="D718" s="1">
        <v>5.9630000000000004E-3</v>
      </c>
    </row>
    <row r="719" spans="1:4" x14ac:dyDescent="0.4">
      <c r="A719">
        <v>916</v>
      </c>
      <c r="B719">
        <v>0.12977</v>
      </c>
      <c r="C719" s="1">
        <v>0.33410000000000001</v>
      </c>
      <c r="D719" s="1">
        <v>5.9610000000000002E-3</v>
      </c>
    </row>
    <row r="720" spans="1:4" x14ac:dyDescent="0.4">
      <c r="A720">
        <v>917</v>
      </c>
      <c r="B720">
        <v>0.12955</v>
      </c>
      <c r="C720" s="1">
        <v>0.33300000000000002</v>
      </c>
      <c r="D720" s="1">
        <v>5.9280000000000001E-3</v>
      </c>
    </row>
    <row r="721" spans="1:4" x14ac:dyDescent="0.4">
      <c r="A721">
        <v>918</v>
      </c>
      <c r="B721">
        <v>0.12933</v>
      </c>
      <c r="C721" s="1">
        <v>0.33184000000000002</v>
      </c>
      <c r="D721" s="1">
        <v>5.8960000000000002E-3</v>
      </c>
    </row>
    <row r="722" spans="1:4" x14ac:dyDescent="0.4">
      <c r="A722">
        <v>919</v>
      </c>
      <c r="B722">
        <v>0.12912000000000001</v>
      </c>
      <c r="C722" s="1">
        <v>0.33073999999999998</v>
      </c>
      <c r="D722" s="1">
        <v>5.8630000000000002E-3</v>
      </c>
    </row>
    <row r="723" spans="1:4" x14ac:dyDescent="0.4">
      <c r="A723">
        <v>920</v>
      </c>
      <c r="B723">
        <v>0.129</v>
      </c>
      <c r="C723" s="1">
        <v>0.32996999999999999</v>
      </c>
      <c r="D723" s="1">
        <v>5.8650000000000004E-3</v>
      </c>
    </row>
    <row r="724" spans="1:4" x14ac:dyDescent="0.4">
      <c r="A724">
        <v>921</v>
      </c>
      <c r="B724">
        <v>0.12894</v>
      </c>
      <c r="C724" s="1">
        <v>0.32961000000000001</v>
      </c>
      <c r="D724" s="1">
        <v>5.8989999999999997E-3</v>
      </c>
    </row>
    <row r="725" spans="1:4" x14ac:dyDescent="0.4">
      <c r="A725">
        <v>922</v>
      </c>
      <c r="B725">
        <v>0.12897</v>
      </c>
      <c r="C725" s="1">
        <v>0.32945999999999998</v>
      </c>
      <c r="D725" s="1">
        <v>5.9550000000000002E-3</v>
      </c>
    </row>
    <row r="726" spans="1:4" x14ac:dyDescent="0.4">
      <c r="A726">
        <v>923</v>
      </c>
      <c r="B726">
        <v>0.12900999999999999</v>
      </c>
      <c r="C726" s="1">
        <v>0.32944000000000001</v>
      </c>
      <c r="D726" s="1">
        <v>6.0299999999999998E-3</v>
      </c>
    </row>
    <row r="727" spans="1:4" x14ac:dyDescent="0.4">
      <c r="A727">
        <v>924</v>
      </c>
      <c r="B727">
        <v>0.12906000000000001</v>
      </c>
      <c r="C727" s="1">
        <v>0.32932</v>
      </c>
      <c r="D727" s="1">
        <v>6.097E-3</v>
      </c>
    </row>
    <row r="728" spans="1:4" x14ac:dyDescent="0.4">
      <c r="A728">
        <v>925</v>
      </c>
      <c r="B728">
        <v>0.12898000000000001</v>
      </c>
      <c r="C728" s="1">
        <v>0.32901000000000002</v>
      </c>
      <c r="D728" s="1">
        <v>6.1329999999999996E-3</v>
      </c>
    </row>
    <row r="729" spans="1:4" x14ac:dyDescent="0.4">
      <c r="A729">
        <v>926</v>
      </c>
      <c r="B729">
        <v>0.12886</v>
      </c>
      <c r="C729" s="1">
        <v>0.32835999999999999</v>
      </c>
      <c r="D729" s="1">
        <v>6.1269999999999996E-3</v>
      </c>
    </row>
    <row r="730" spans="1:4" x14ac:dyDescent="0.4">
      <c r="A730">
        <v>927</v>
      </c>
      <c r="B730">
        <v>0.12862000000000001</v>
      </c>
      <c r="C730" s="1">
        <v>0.32749</v>
      </c>
      <c r="D730" s="1">
        <v>6.1040000000000001E-3</v>
      </c>
    </row>
    <row r="731" spans="1:4" x14ac:dyDescent="0.4">
      <c r="A731">
        <v>928</v>
      </c>
      <c r="B731">
        <v>0.12837999999999999</v>
      </c>
      <c r="C731" s="1">
        <v>0.32661000000000001</v>
      </c>
      <c r="D731" s="1">
        <v>6.0749999999999997E-3</v>
      </c>
    </row>
    <row r="732" spans="1:4" x14ac:dyDescent="0.4">
      <c r="A732">
        <v>929</v>
      </c>
      <c r="B732">
        <v>0.12814999999999999</v>
      </c>
      <c r="C732" s="1">
        <v>0.32565</v>
      </c>
      <c r="D732" s="1">
        <v>6.0460000000000002E-3</v>
      </c>
    </row>
    <row r="733" spans="1:4" x14ac:dyDescent="0.4">
      <c r="A733">
        <v>930</v>
      </c>
      <c r="B733">
        <v>0.12798000000000001</v>
      </c>
      <c r="C733" s="1">
        <v>0.32500000000000001</v>
      </c>
      <c r="D733" s="1">
        <v>6.0390000000000001E-3</v>
      </c>
    </row>
    <row r="734" spans="1:4" x14ac:dyDescent="0.4">
      <c r="A734">
        <v>931</v>
      </c>
      <c r="B734">
        <v>0.12789999999999999</v>
      </c>
      <c r="C734" s="1">
        <v>0.32438</v>
      </c>
      <c r="D734" s="1">
        <v>6.0530000000000002E-3</v>
      </c>
    </row>
    <row r="735" spans="1:4" x14ac:dyDescent="0.4">
      <c r="A735">
        <v>932</v>
      </c>
      <c r="B735">
        <v>0.12789999999999999</v>
      </c>
      <c r="C735" s="1">
        <v>0.32397999999999999</v>
      </c>
      <c r="D735" s="1">
        <v>6.0870000000000004E-3</v>
      </c>
    </row>
    <row r="736" spans="1:4" x14ac:dyDescent="0.4">
      <c r="A736">
        <v>933</v>
      </c>
      <c r="B736">
        <v>0.12792999999999999</v>
      </c>
      <c r="C736" s="1">
        <v>0.32361000000000001</v>
      </c>
      <c r="D736" s="1">
        <v>6.1329999999999996E-3</v>
      </c>
    </row>
    <row r="737" spans="1:4" x14ac:dyDescent="0.4">
      <c r="A737">
        <v>934</v>
      </c>
      <c r="B737">
        <v>0.12797</v>
      </c>
      <c r="C737" s="1">
        <v>0.32327</v>
      </c>
      <c r="D737" s="1">
        <v>6.1729999999999997E-3</v>
      </c>
    </row>
    <row r="738" spans="1:4" x14ac:dyDescent="0.4">
      <c r="A738">
        <v>935</v>
      </c>
      <c r="B738">
        <v>0.12798999999999999</v>
      </c>
      <c r="C738" s="1">
        <v>0.32299</v>
      </c>
      <c r="D738" s="1">
        <v>6.2230000000000002E-3</v>
      </c>
    </row>
    <row r="739" spans="1:4" x14ac:dyDescent="0.4">
      <c r="A739">
        <v>936</v>
      </c>
      <c r="B739">
        <v>0.12801999999999999</v>
      </c>
      <c r="C739" s="1">
        <v>0.32274000000000003</v>
      </c>
      <c r="D739" s="1">
        <v>6.267E-3</v>
      </c>
    </row>
    <row r="740" spans="1:4" x14ac:dyDescent="0.4">
      <c r="A740">
        <v>937</v>
      </c>
      <c r="B740">
        <v>0.12803999999999999</v>
      </c>
      <c r="C740" s="1">
        <v>0.32264999999999999</v>
      </c>
      <c r="D740" s="1">
        <v>6.3169999999999997E-3</v>
      </c>
    </row>
    <row r="741" spans="1:4" x14ac:dyDescent="0.4">
      <c r="A741">
        <v>938</v>
      </c>
      <c r="B741">
        <v>0.12806000000000001</v>
      </c>
      <c r="C741" s="1">
        <v>0.32251000000000002</v>
      </c>
      <c r="D741" s="1">
        <v>6.3699999999999998E-3</v>
      </c>
    </row>
    <row r="742" spans="1:4" x14ac:dyDescent="0.4">
      <c r="A742">
        <v>939</v>
      </c>
      <c r="B742">
        <v>0.12806000000000001</v>
      </c>
      <c r="C742" s="1">
        <v>0.32234000000000002</v>
      </c>
      <c r="D742" s="1">
        <v>6.4129999999999994E-3</v>
      </c>
    </row>
    <row r="743" spans="1:4" x14ac:dyDescent="0.4">
      <c r="A743">
        <v>940</v>
      </c>
      <c r="B743">
        <v>0.12798999999999999</v>
      </c>
      <c r="C743" s="1">
        <v>0.32196999999999998</v>
      </c>
      <c r="D743" s="1">
        <v>6.463E-3</v>
      </c>
    </row>
    <row r="744" spans="1:4" x14ac:dyDescent="0.4">
      <c r="A744">
        <v>941</v>
      </c>
      <c r="B744">
        <v>0.12784000000000001</v>
      </c>
      <c r="C744" s="1">
        <v>0.32131999999999999</v>
      </c>
      <c r="D744" s="1">
        <v>6.5009999999999998E-3</v>
      </c>
    </row>
    <row r="745" spans="1:4" x14ac:dyDescent="0.4">
      <c r="A745">
        <v>942</v>
      </c>
      <c r="B745">
        <v>0.12761</v>
      </c>
      <c r="C745" s="1">
        <v>0.32045000000000001</v>
      </c>
      <c r="D745" s="1">
        <v>6.5369999999999994E-3</v>
      </c>
    </row>
    <row r="746" spans="1:4" x14ac:dyDescent="0.4">
      <c r="A746">
        <v>943</v>
      </c>
      <c r="B746">
        <v>0.12737000000000001</v>
      </c>
      <c r="C746" s="1">
        <v>0.31953999999999999</v>
      </c>
      <c r="D746" s="1">
        <v>6.574E-3</v>
      </c>
    </row>
    <row r="747" spans="1:4" x14ac:dyDescent="0.4">
      <c r="A747">
        <v>944</v>
      </c>
      <c r="B747">
        <v>0.12712999999999999</v>
      </c>
      <c r="C747" s="1">
        <v>0.31866</v>
      </c>
      <c r="D747" s="1">
        <v>6.6040000000000005E-3</v>
      </c>
    </row>
    <row r="748" spans="1:4" x14ac:dyDescent="0.4">
      <c r="A748">
        <v>945</v>
      </c>
      <c r="B748">
        <v>0.127</v>
      </c>
      <c r="C748" s="1">
        <v>0.31796000000000002</v>
      </c>
      <c r="D748" s="1">
        <v>6.6340000000000001E-3</v>
      </c>
    </row>
    <row r="749" spans="1:4" x14ac:dyDescent="0.4">
      <c r="A749">
        <v>946</v>
      </c>
      <c r="B749">
        <v>0.12694</v>
      </c>
      <c r="C749" s="1">
        <v>0.31741999999999998</v>
      </c>
      <c r="D749" s="1">
        <v>6.6499999999999997E-3</v>
      </c>
    </row>
    <row r="750" spans="1:4" x14ac:dyDescent="0.4">
      <c r="A750">
        <v>947</v>
      </c>
      <c r="B750">
        <v>0.12695999999999999</v>
      </c>
      <c r="C750" s="1">
        <v>0.31702999999999998</v>
      </c>
      <c r="D750" s="1">
        <v>6.6630000000000005E-3</v>
      </c>
    </row>
    <row r="751" spans="1:4" x14ac:dyDescent="0.4">
      <c r="A751">
        <v>948</v>
      </c>
      <c r="B751">
        <v>0.12701999999999999</v>
      </c>
      <c r="C751" s="1">
        <v>0.31670999999999999</v>
      </c>
      <c r="D751" s="1">
        <v>6.6649999999999999E-3</v>
      </c>
    </row>
    <row r="752" spans="1:4" x14ac:dyDescent="0.4">
      <c r="A752">
        <v>949</v>
      </c>
      <c r="B752">
        <v>0.12703999999999999</v>
      </c>
      <c r="C752" s="1">
        <v>0.31635000000000002</v>
      </c>
      <c r="D752" s="1">
        <v>6.6750000000000004E-3</v>
      </c>
    </row>
    <row r="753" spans="1:4" x14ac:dyDescent="0.4">
      <c r="A753">
        <v>950</v>
      </c>
      <c r="B753">
        <v>0.126971</v>
      </c>
      <c r="C753" s="1">
        <v>0.31601000000000001</v>
      </c>
      <c r="D753" s="1">
        <v>6.6820000000000004E-3</v>
      </c>
    </row>
    <row r="754" spans="1:4" x14ac:dyDescent="0.4">
      <c r="A754">
        <v>951</v>
      </c>
      <c r="B754">
        <v>0.126722</v>
      </c>
      <c r="C754" s="1">
        <v>0.31558999999999998</v>
      </c>
      <c r="D754" s="1">
        <v>6.6839999999999998E-3</v>
      </c>
    </row>
    <row r="755" spans="1:4" x14ac:dyDescent="0.4">
      <c r="A755">
        <v>952</v>
      </c>
      <c r="B755">
        <v>0.12647999999999998</v>
      </c>
      <c r="C755" s="1">
        <v>0.31520999999999999</v>
      </c>
      <c r="D755" s="1">
        <v>6.698E-3</v>
      </c>
    </row>
    <row r="756" spans="1:4" x14ac:dyDescent="0.4">
      <c r="A756">
        <v>953</v>
      </c>
      <c r="B756">
        <v>0.126246</v>
      </c>
      <c r="C756" s="1">
        <v>0.31476999999999999</v>
      </c>
      <c r="D756" s="1">
        <v>6.698E-3</v>
      </c>
    </row>
    <row r="757" spans="1:4" x14ac:dyDescent="0.4">
      <c r="A757">
        <v>954</v>
      </c>
      <c r="B757">
        <v>0.126004</v>
      </c>
      <c r="C757" s="1">
        <v>0.31440999999999997</v>
      </c>
      <c r="D757" s="1">
        <v>6.7060000000000002E-3</v>
      </c>
    </row>
    <row r="758" spans="1:4" x14ac:dyDescent="0.4">
      <c r="A758">
        <v>955</v>
      </c>
      <c r="B758">
        <v>0.12576299999999999</v>
      </c>
      <c r="C758" s="1">
        <v>0.31397999999999998</v>
      </c>
      <c r="D758" s="1">
        <v>6.7419999999999997E-3</v>
      </c>
    </row>
    <row r="759" spans="1:4" x14ac:dyDescent="0.4">
      <c r="A759">
        <v>956</v>
      </c>
      <c r="B759">
        <v>0.125528</v>
      </c>
      <c r="C759" s="1">
        <v>0.31362000000000001</v>
      </c>
      <c r="D759" s="1">
        <v>6.7859999999999995E-3</v>
      </c>
    </row>
    <row r="760" spans="1:4" x14ac:dyDescent="0.4">
      <c r="A760">
        <v>957</v>
      </c>
      <c r="B760">
        <v>0.12527199999999999</v>
      </c>
      <c r="C760" s="1">
        <v>0.31320999999999999</v>
      </c>
      <c r="D760" s="1">
        <v>6.8739999999999999E-3</v>
      </c>
    </row>
    <row r="761" spans="1:4" x14ac:dyDescent="0.4">
      <c r="A761">
        <v>958</v>
      </c>
      <c r="B761">
        <v>0.125082</v>
      </c>
      <c r="C761" s="1">
        <v>0.31279999999999997</v>
      </c>
      <c r="D761" s="1">
        <v>6.9480000000000002E-3</v>
      </c>
    </row>
    <row r="762" spans="1:4" x14ac:dyDescent="0.4">
      <c r="A762">
        <v>959</v>
      </c>
      <c r="B762">
        <v>0.12483999999999999</v>
      </c>
      <c r="C762" s="1">
        <v>0.31239</v>
      </c>
      <c r="D762" s="1">
        <v>7.0279999999999995E-3</v>
      </c>
    </row>
    <row r="763" spans="1:4" x14ac:dyDescent="0.4">
      <c r="A763">
        <v>960</v>
      </c>
      <c r="B763">
        <v>0.124635</v>
      </c>
      <c r="C763" s="1">
        <v>0.312</v>
      </c>
      <c r="D763" s="1">
        <v>7.1019999999999998E-3</v>
      </c>
    </row>
    <row r="764" spans="1:4" x14ac:dyDescent="0.4">
      <c r="A764">
        <v>961</v>
      </c>
      <c r="B764">
        <v>0.124415</v>
      </c>
      <c r="C764" s="1">
        <v>0.31158999999999998</v>
      </c>
      <c r="D764" s="1">
        <v>7.1379999999999994E-3</v>
      </c>
    </row>
    <row r="765" spans="1:4" x14ac:dyDescent="0.4">
      <c r="A765">
        <v>962</v>
      </c>
      <c r="B765">
        <v>0.124218</v>
      </c>
      <c r="C765" s="1">
        <v>0.31115999999999999</v>
      </c>
      <c r="D765" s="1">
        <v>7.1679999999999999E-3</v>
      </c>
    </row>
    <row r="766" spans="1:4" x14ac:dyDescent="0.4">
      <c r="A766">
        <v>963</v>
      </c>
      <c r="B766">
        <v>0.124013</v>
      </c>
      <c r="C766" s="1">
        <v>0.31076999999999999</v>
      </c>
      <c r="D766" s="1">
        <v>7.182E-3</v>
      </c>
    </row>
    <row r="767" spans="1:4" x14ac:dyDescent="0.4">
      <c r="A767">
        <v>964</v>
      </c>
      <c r="B767">
        <v>0.12385099999999999</v>
      </c>
      <c r="C767" s="1">
        <v>0.31039</v>
      </c>
      <c r="D767" s="1">
        <v>7.2119999999999997E-3</v>
      </c>
    </row>
    <row r="768" spans="1:4" x14ac:dyDescent="0.4">
      <c r="A768">
        <v>965</v>
      </c>
      <c r="B768">
        <v>0.12366099999999999</v>
      </c>
      <c r="C768" s="1">
        <v>0.31</v>
      </c>
      <c r="D768" s="1">
        <v>7.241E-3</v>
      </c>
    </row>
    <row r="769" spans="1:4" x14ac:dyDescent="0.4">
      <c r="A769">
        <v>966</v>
      </c>
      <c r="B769">
        <v>0.123485</v>
      </c>
      <c r="C769" s="1">
        <v>0.30958999999999998</v>
      </c>
      <c r="D769" s="1">
        <v>7.2989999999999999E-3</v>
      </c>
    </row>
    <row r="770" spans="1:4" x14ac:dyDescent="0.4">
      <c r="A770">
        <v>967</v>
      </c>
      <c r="B770">
        <v>0.123317</v>
      </c>
      <c r="C770" s="1">
        <v>0.30918000000000001</v>
      </c>
      <c r="D770" s="1">
        <v>7.4019999999999997E-3</v>
      </c>
    </row>
    <row r="771" spans="1:4" x14ac:dyDescent="0.4">
      <c r="A771">
        <v>968</v>
      </c>
      <c r="B771">
        <v>0.12317099999999999</v>
      </c>
      <c r="C771" s="1">
        <v>0.30876999999999999</v>
      </c>
      <c r="D771" s="1">
        <v>7.4830000000000001E-3</v>
      </c>
    </row>
    <row r="772" spans="1:4" x14ac:dyDescent="0.4">
      <c r="A772">
        <v>969</v>
      </c>
      <c r="B772">
        <v>0.123039</v>
      </c>
      <c r="C772" s="1">
        <v>0.30839</v>
      </c>
      <c r="D772" s="1">
        <v>7.5629999999999994E-3</v>
      </c>
    </row>
    <row r="773" spans="1:4" x14ac:dyDescent="0.4">
      <c r="A773">
        <v>970</v>
      </c>
      <c r="B773">
        <v>0.122914</v>
      </c>
      <c r="C773" s="1">
        <v>0.308</v>
      </c>
      <c r="D773" s="1">
        <v>7.607E-3</v>
      </c>
    </row>
    <row r="774" spans="1:4" x14ac:dyDescent="0.4">
      <c r="A774">
        <v>971</v>
      </c>
      <c r="B774">
        <v>0.12284099999999999</v>
      </c>
      <c r="C774" s="1">
        <v>0.30758999999999997</v>
      </c>
      <c r="D774" s="1">
        <v>7.5929999999999999E-3</v>
      </c>
    </row>
    <row r="775" spans="1:4" x14ac:dyDescent="0.4">
      <c r="A775">
        <v>972</v>
      </c>
      <c r="B775">
        <v>0.122775</v>
      </c>
      <c r="C775" s="1">
        <v>0.30720999999999998</v>
      </c>
      <c r="D775" s="1">
        <v>7.5560000000000002E-3</v>
      </c>
    </row>
    <row r="776" spans="1:4" x14ac:dyDescent="0.4">
      <c r="A776">
        <v>973</v>
      </c>
      <c r="B776">
        <v>0.12273099999999999</v>
      </c>
      <c r="C776" s="1">
        <v>0.30679999999999996</v>
      </c>
      <c r="D776" s="1">
        <v>7.4970000000000002E-3</v>
      </c>
    </row>
    <row r="777" spans="1:4" x14ac:dyDescent="0.4">
      <c r="A777">
        <v>974</v>
      </c>
      <c r="B777">
        <v>0.122724</v>
      </c>
      <c r="C777" s="1">
        <v>0.30639</v>
      </c>
      <c r="D777" s="1">
        <v>7.4459999999999995E-3</v>
      </c>
    </row>
    <row r="778" spans="1:4" x14ac:dyDescent="0.4">
      <c r="A778">
        <v>975</v>
      </c>
      <c r="B778">
        <v>0.122738</v>
      </c>
      <c r="C778" s="1">
        <v>0.30601</v>
      </c>
      <c r="D778" s="1">
        <v>7.424E-3</v>
      </c>
    </row>
    <row r="779" spans="1:4" x14ac:dyDescent="0.4">
      <c r="A779">
        <v>976</v>
      </c>
      <c r="B779">
        <v>0.12279</v>
      </c>
      <c r="C779" s="1">
        <v>0.30557000000000001</v>
      </c>
      <c r="D779" s="1">
        <v>7.424E-3</v>
      </c>
    </row>
    <row r="780" spans="1:4" x14ac:dyDescent="0.4">
      <c r="A780">
        <v>977</v>
      </c>
      <c r="B780">
        <v>0.12284099999999999</v>
      </c>
      <c r="C780" s="1">
        <v>0.30518999999999996</v>
      </c>
      <c r="D780" s="1">
        <v>7.4609999999999998E-3</v>
      </c>
    </row>
    <row r="781" spans="1:4" x14ac:dyDescent="0.4">
      <c r="A781">
        <v>978</v>
      </c>
      <c r="B781">
        <v>0.122929</v>
      </c>
      <c r="C781" s="1">
        <v>0.30479999999999996</v>
      </c>
      <c r="D781" s="1">
        <v>7.4970000000000002E-3</v>
      </c>
    </row>
    <row r="782" spans="1:4" x14ac:dyDescent="0.4">
      <c r="A782">
        <v>979</v>
      </c>
      <c r="B782">
        <v>0.123</v>
      </c>
      <c r="C782" s="1">
        <v>0.30438999999999999</v>
      </c>
      <c r="D782" s="1">
        <v>7.541E-3</v>
      </c>
    </row>
    <row r="783" spans="1:4" x14ac:dyDescent="0.4">
      <c r="A783">
        <v>980</v>
      </c>
      <c r="B783">
        <v>0.12310499999999999</v>
      </c>
      <c r="C783" s="1">
        <v>0.30397999999999997</v>
      </c>
      <c r="D783" s="1">
        <v>7.5779999999999997E-3</v>
      </c>
    </row>
    <row r="784" spans="1:4" x14ac:dyDescent="0.4">
      <c r="A784">
        <v>981</v>
      </c>
      <c r="B784">
        <v>0.12316299999999999</v>
      </c>
      <c r="C784" s="1">
        <v>0.30354999999999999</v>
      </c>
      <c r="D784" s="1">
        <v>7.6149999999999994E-3</v>
      </c>
    </row>
    <row r="785" spans="1:4" x14ac:dyDescent="0.4">
      <c r="A785">
        <v>982</v>
      </c>
      <c r="B785">
        <v>0.12322899999999999</v>
      </c>
      <c r="C785" s="1">
        <v>0.30313999999999997</v>
      </c>
      <c r="D785" s="1">
        <v>7.6809999999999995E-3</v>
      </c>
    </row>
    <row r="786" spans="1:4" x14ac:dyDescent="0.4">
      <c r="A786">
        <v>983</v>
      </c>
      <c r="B786">
        <v>0.12328</v>
      </c>
      <c r="C786" s="1">
        <v>0.30268</v>
      </c>
      <c r="D786" s="1">
        <v>7.7169999999999999E-3</v>
      </c>
    </row>
    <row r="787" spans="1:4" x14ac:dyDescent="0.4">
      <c r="A787">
        <v>984</v>
      </c>
      <c r="B787">
        <v>0.123317</v>
      </c>
      <c r="C787" s="1">
        <v>0.30234</v>
      </c>
      <c r="D787" s="1">
        <v>7.783E-3</v>
      </c>
    </row>
    <row r="788" spans="1:4" x14ac:dyDescent="0.4">
      <c r="A788">
        <v>985</v>
      </c>
      <c r="B788">
        <v>0.123317</v>
      </c>
      <c r="C788" s="1">
        <v>0.30197999999999997</v>
      </c>
      <c r="D788" s="1">
        <v>7.835E-3</v>
      </c>
    </row>
    <row r="789" spans="1:4" x14ac:dyDescent="0.4">
      <c r="A789">
        <v>986</v>
      </c>
      <c r="B789">
        <v>0.12330999999999999</v>
      </c>
      <c r="C789" s="1">
        <v>0.30174000000000001</v>
      </c>
      <c r="D789" s="1">
        <v>7.9150000000000002E-3</v>
      </c>
    </row>
    <row r="790" spans="1:4" x14ac:dyDescent="0.4">
      <c r="A790">
        <v>987</v>
      </c>
      <c r="B790">
        <v>0.12327299999999999</v>
      </c>
      <c r="C790" s="1">
        <v>0.30157</v>
      </c>
      <c r="D790" s="1">
        <v>7.9959999999999996E-3</v>
      </c>
    </row>
    <row r="791" spans="1:4" x14ac:dyDescent="0.4">
      <c r="A791">
        <v>988</v>
      </c>
      <c r="B791">
        <v>0.12322899999999999</v>
      </c>
      <c r="C791" s="1">
        <v>0.30142999999999998</v>
      </c>
      <c r="D791" s="1">
        <v>8.0619999999999997E-3</v>
      </c>
    </row>
    <row r="792" spans="1:4" x14ac:dyDescent="0.4">
      <c r="A792">
        <v>989</v>
      </c>
      <c r="B792">
        <v>0.123178</v>
      </c>
      <c r="C792" s="1">
        <v>0.30120999999999998</v>
      </c>
      <c r="D792" s="1">
        <v>8.1349999999999999E-3</v>
      </c>
    </row>
    <row r="793" spans="1:4" x14ac:dyDescent="0.4">
      <c r="A793">
        <v>990</v>
      </c>
      <c r="B793">
        <v>0.12311899999999999</v>
      </c>
      <c r="C793" s="1">
        <v>0.30102000000000001</v>
      </c>
      <c r="D793" s="1">
        <v>8.2159999999999993E-3</v>
      </c>
    </row>
    <row r="794" spans="1:4" x14ac:dyDescent="0.4">
      <c r="A794">
        <v>991</v>
      </c>
      <c r="B794">
        <v>0.123053</v>
      </c>
      <c r="C794" s="1">
        <v>0.30068</v>
      </c>
      <c r="D794" s="1">
        <v>8.2959999999999996E-3</v>
      </c>
    </row>
    <row r="795" spans="1:4" x14ac:dyDescent="0.4">
      <c r="A795">
        <v>992</v>
      </c>
      <c r="B795">
        <v>0.12297999999999999</v>
      </c>
      <c r="C795" s="1">
        <v>0.30023</v>
      </c>
      <c r="D795" s="1">
        <v>8.376999999999999E-3</v>
      </c>
    </row>
    <row r="796" spans="1:4" x14ac:dyDescent="0.4">
      <c r="A796">
        <v>993</v>
      </c>
      <c r="B796">
        <v>0.12292199999999999</v>
      </c>
      <c r="C796" s="1">
        <v>0.29979</v>
      </c>
      <c r="D796" s="1">
        <v>8.4650000000000003E-3</v>
      </c>
    </row>
    <row r="797" spans="1:4" x14ac:dyDescent="0.4">
      <c r="A797">
        <v>994</v>
      </c>
      <c r="B797">
        <v>0.12285599999999999</v>
      </c>
      <c r="C797" s="1">
        <v>0.29935999999999996</v>
      </c>
      <c r="D797" s="1">
        <v>8.5459999999999998E-3</v>
      </c>
    </row>
    <row r="798" spans="1:4" x14ac:dyDescent="0.4">
      <c r="A798">
        <v>995</v>
      </c>
      <c r="B798">
        <v>0.122782</v>
      </c>
      <c r="C798" s="1">
        <v>0.29902000000000001</v>
      </c>
      <c r="D798" s="1">
        <v>8.6040000000000005E-3</v>
      </c>
    </row>
    <row r="799" spans="1:4" x14ac:dyDescent="0.4">
      <c r="A799">
        <v>996</v>
      </c>
      <c r="B799">
        <v>0.12271699999999999</v>
      </c>
      <c r="C799" s="1">
        <v>0.29873</v>
      </c>
      <c r="D799" s="1">
        <v>8.6189999999999999E-3</v>
      </c>
    </row>
    <row r="800" spans="1:4" x14ac:dyDescent="0.4">
      <c r="A800">
        <v>997</v>
      </c>
      <c r="B800">
        <v>0.122665</v>
      </c>
      <c r="C800" s="1">
        <v>0.29852000000000001</v>
      </c>
      <c r="D800" s="1">
        <v>8.5819999999999994E-3</v>
      </c>
    </row>
    <row r="801" spans="1:4" x14ac:dyDescent="0.4">
      <c r="A801">
        <v>998</v>
      </c>
      <c r="B801">
        <v>0.122614</v>
      </c>
      <c r="C801" s="1">
        <v>0.29831999999999997</v>
      </c>
      <c r="D801" s="1">
        <v>8.5819999999999994E-3</v>
      </c>
    </row>
    <row r="802" spans="1:4" x14ac:dyDescent="0.4">
      <c r="A802">
        <v>999</v>
      </c>
      <c r="B802">
        <v>0.122585</v>
      </c>
      <c r="C802" s="1">
        <v>0.29818</v>
      </c>
      <c r="D802" s="1">
        <v>8.5749999999999993E-3</v>
      </c>
    </row>
    <row r="803" spans="1:4" x14ac:dyDescent="0.4">
      <c r="A803">
        <v>1000</v>
      </c>
      <c r="B803">
        <v>0.122555</v>
      </c>
      <c r="C803" s="1">
        <v>0.29798999999999998</v>
      </c>
      <c r="D803" s="1">
        <v>8.5599999999999999E-3</v>
      </c>
    </row>
    <row r="804" spans="1:4" x14ac:dyDescent="0.4">
      <c r="A804">
        <v>1001</v>
      </c>
      <c r="B804">
        <v>0.12254799999999999</v>
      </c>
      <c r="C804" s="1">
        <v>0.29779999999999995</v>
      </c>
      <c r="D804" s="1">
        <v>8.5780000000000006E-3</v>
      </c>
    </row>
    <row r="805" spans="1:4" x14ac:dyDescent="0.4">
      <c r="A805">
        <v>1002</v>
      </c>
      <c r="B805">
        <v>0.122555</v>
      </c>
      <c r="C805" s="1">
        <v>0.29760999999999999</v>
      </c>
      <c r="D805" s="1">
        <v>8.6060000000000008E-3</v>
      </c>
    </row>
    <row r="806" spans="1:4" x14ac:dyDescent="0.4">
      <c r="A806">
        <v>1003</v>
      </c>
      <c r="B806">
        <v>0.12259199999999999</v>
      </c>
      <c r="C806" s="1">
        <v>0.29741999999999996</v>
      </c>
      <c r="D806" s="1">
        <v>8.6499999999999997E-3</v>
      </c>
    </row>
    <row r="807" spans="1:4" x14ac:dyDescent="0.4">
      <c r="A807">
        <v>1004</v>
      </c>
      <c r="B807">
        <v>0.122643</v>
      </c>
      <c r="C807" s="1">
        <v>0.29718999999999995</v>
      </c>
      <c r="D807" s="1">
        <v>8.7010000000000004E-3</v>
      </c>
    </row>
    <row r="808" spans="1:4" x14ac:dyDescent="0.4">
      <c r="A808">
        <v>1005</v>
      </c>
      <c r="B808">
        <v>0.12271699999999999</v>
      </c>
      <c r="C808" s="1">
        <v>0.29697999999999997</v>
      </c>
      <c r="D808" s="1">
        <v>8.7539999999999996E-3</v>
      </c>
    </row>
    <row r="809" spans="1:4" x14ac:dyDescent="0.4">
      <c r="A809">
        <v>1006</v>
      </c>
      <c r="B809">
        <v>0.12279699999999999</v>
      </c>
      <c r="C809" s="1">
        <v>0.29679999999999995</v>
      </c>
      <c r="D809" s="1">
        <v>8.8070000000000006E-3</v>
      </c>
    </row>
    <row r="810" spans="1:4" x14ac:dyDescent="0.4">
      <c r="A810">
        <v>1007</v>
      </c>
      <c r="B810">
        <v>0.12286999999999999</v>
      </c>
      <c r="C810" s="1">
        <v>0.29658999999999996</v>
      </c>
      <c r="D810" s="1">
        <v>8.8669999999999999E-3</v>
      </c>
    </row>
    <row r="811" spans="1:4" x14ac:dyDescent="0.4">
      <c r="A811">
        <v>1008</v>
      </c>
      <c r="B811">
        <v>0.122973</v>
      </c>
      <c r="C811" s="1">
        <v>0.29638999999999999</v>
      </c>
      <c r="D811" s="1">
        <v>8.933E-3</v>
      </c>
    </row>
    <row r="812" spans="1:4" x14ac:dyDescent="0.4">
      <c r="A812">
        <v>1009</v>
      </c>
      <c r="B812">
        <v>0.12304599999999999</v>
      </c>
      <c r="C812" s="1">
        <v>0.29619999999999996</v>
      </c>
      <c r="D812" s="1">
        <v>8.9960000000000005E-3</v>
      </c>
    </row>
    <row r="813" spans="1:4" x14ac:dyDescent="0.4">
      <c r="A813">
        <v>1010</v>
      </c>
      <c r="B813">
        <v>0.12313399999999999</v>
      </c>
      <c r="C813" s="1">
        <v>0.29598999999999998</v>
      </c>
      <c r="D813" s="1">
        <v>9.052000000000001E-3</v>
      </c>
    </row>
    <row r="814" spans="1:4" x14ac:dyDescent="0.4">
      <c r="A814">
        <v>1011</v>
      </c>
      <c r="B814">
        <v>0.12319999999999999</v>
      </c>
      <c r="C814" s="1">
        <v>0.29580999999999996</v>
      </c>
      <c r="D814" s="1">
        <v>9.0840000000000001E-3</v>
      </c>
    </row>
    <row r="815" spans="1:4" x14ac:dyDescent="0.4">
      <c r="A815">
        <v>1012</v>
      </c>
      <c r="B815">
        <v>0.12327299999999999</v>
      </c>
      <c r="C815" s="1">
        <v>0.29562999999999995</v>
      </c>
      <c r="D815" s="1">
        <v>9.0959999999999999E-3</v>
      </c>
    </row>
    <row r="816" spans="1:4" x14ac:dyDescent="0.4">
      <c r="A816">
        <v>1013</v>
      </c>
      <c r="B816">
        <v>0.12332399999999999</v>
      </c>
      <c r="C816" s="1">
        <v>0.29546</v>
      </c>
      <c r="D816" s="1">
        <v>9.1179999999999994E-3</v>
      </c>
    </row>
    <row r="817" spans="1:4" x14ac:dyDescent="0.4">
      <c r="A817">
        <v>1014</v>
      </c>
      <c r="B817">
        <v>0.123361</v>
      </c>
      <c r="C817" s="1">
        <v>0.29524</v>
      </c>
      <c r="D817" s="1">
        <v>9.1470000000000006E-3</v>
      </c>
    </row>
    <row r="818" spans="1:4" x14ac:dyDescent="0.4">
      <c r="A818">
        <v>1015</v>
      </c>
      <c r="B818">
        <v>0.123376</v>
      </c>
      <c r="C818" s="1">
        <v>0.29499999999999998</v>
      </c>
      <c r="D818" s="1">
        <v>9.1839999999999995E-3</v>
      </c>
    </row>
    <row r="819" spans="1:4" x14ac:dyDescent="0.4">
      <c r="A819">
        <v>1016</v>
      </c>
      <c r="B819">
        <v>0.12339</v>
      </c>
      <c r="C819" s="1">
        <v>0.29468</v>
      </c>
      <c r="D819" s="1">
        <v>9.2499999999999995E-3</v>
      </c>
    </row>
    <row r="820" spans="1:4" x14ac:dyDescent="0.4">
      <c r="A820">
        <v>1017</v>
      </c>
      <c r="B820">
        <v>0.123361</v>
      </c>
      <c r="C820" s="1">
        <v>0.29427999999999999</v>
      </c>
      <c r="D820" s="1">
        <v>9.3509999999999999E-3</v>
      </c>
    </row>
    <row r="821" spans="1:4" x14ac:dyDescent="0.4">
      <c r="A821">
        <v>1018</v>
      </c>
      <c r="B821">
        <v>0.12330999999999999</v>
      </c>
      <c r="C821" s="1">
        <v>0.29382999999999998</v>
      </c>
      <c r="D821" s="1">
        <v>9.4389999999999995E-3</v>
      </c>
    </row>
    <row r="822" spans="1:4" x14ac:dyDescent="0.4">
      <c r="A822">
        <v>1019</v>
      </c>
      <c r="B822">
        <v>0.123251</v>
      </c>
      <c r="C822" s="1">
        <v>0.29338999999999998</v>
      </c>
      <c r="D822" s="1">
        <v>9.5270000000000007E-3</v>
      </c>
    </row>
    <row r="823" spans="1:4" x14ac:dyDescent="0.4">
      <c r="A823">
        <v>1020</v>
      </c>
      <c r="B823">
        <v>0.12317099999999999</v>
      </c>
      <c r="C823" s="1">
        <v>0.29297999999999996</v>
      </c>
      <c r="D823" s="1">
        <v>9.58E-3</v>
      </c>
    </row>
    <row r="824" spans="1:4" x14ac:dyDescent="0.4">
      <c r="A824">
        <v>1021</v>
      </c>
      <c r="B824">
        <v>0.123083</v>
      </c>
      <c r="C824" s="1">
        <v>0.29254999999999998</v>
      </c>
      <c r="D824" s="1">
        <v>9.58E-3</v>
      </c>
    </row>
    <row r="825" spans="1:4" x14ac:dyDescent="0.4">
      <c r="A825">
        <v>1022</v>
      </c>
      <c r="B825">
        <v>0.12297999999999999</v>
      </c>
      <c r="C825" s="1">
        <v>0.29207</v>
      </c>
      <c r="D825" s="1">
        <v>9.5359999999999993E-3</v>
      </c>
    </row>
    <row r="826" spans="1:4" x14ac:dyDescent="0.4">
      <c r="A826">
        <v>1023</v>
      </c>
      <c r="B826">
        <v>0.122863</v>
      </c>
      <c r="C826" s="1">
        <v>0.29163</v>
      </c>
      <c r="D826" s="1">
        <v>9.4830000000000001E-3</v>
      </c>
    </row>
    <row r="827" spans="1:4" x14ac:dyDescent="0.4">
      <c r="A827">
        <v>1024</v>
      </c>
      <c r="B827">
        <v>0.122753</v>
      </c>
      <c r="C827" s="1">
        <v>0.29125000000000001</v>
      </c>
      <c r="D827" s="1">
        <v>9.4420000000000007E-3</v>
      </c>
    </row>
    <row r="828" spans="1:4" x14ac:dyDescent="0.4">
      <c r="A828">
        <v>1025</v>
      </c>
      <c r="B828">
        <v>0.122643</v>
      </c>
      <c r="C828" s="1">
        <v>0.29097999999999996</v>
      </c>
      <c r="D828" s="1">
        <v>9.4319999999999994E-3</v>
      </c>
    </row>
    <row r="829" spans="1:4" x14ac:dyDescent="0.4">
      <c r="A829">
        <v>1026</v>
      </c>
      <c r="B829">
        <v>0.122526</v>
      </c>
      <c r="C829" s="1">
        <v>0.29086999999999996</v>
      </c>
      <c r="D829" s="1">
        <v>9.4830000000000001E-3</v>
      </c>
    </row>
    <row r="830" spans="1:4" x14ac:dyDescent="0.4">
      <c r="A830">
        <v>1027</v>
      </c>
      <c r="B830">
        <v>0.122402</v>
      </c>
      <c r="C830" s="1">
        <v>0.29091</v>
      </c>
      <c r="D830" s="1">
        <v>9.5639999999999996E-3</v>
      </c>
    </row>
    <row r="831" spans="1:4" x14ac:dyDescent="0.4">
      <c r="A831">
        <v>1028</v>
      </c>
      <c r="B831">
        <v>0.12228499999999999</v>
      </c>
      <c r="C831" s="1">
        <v>0.29096999999999995</v>
      </c>
      <c r="D831" s="1">
        <v>9.6590000000000009E-3</v>
      </c>
    </row>
    <row r="832" spans="1:4" x14ac:dyDescent="0.4">
      <c r="A832">
        <v>1029</v>
      </c>
      <c r="B832">
        <v>0.122167</v>
      </c>
      <c r="C832" s="1">
        <v>0.29104999999999998</v>
      </c>
      <c r="D832" s="1">
        <v>9.7560000000000008E-3</v>
      </c>
    </row>
    <row r="833" spans="1:4" x14ac:dyDescent="0.4">
      <c r="A833">
        <v>1030</v>
      </c>
      <c r="B833">
        <v>0.12206499999999999</v>
      </c>
      <c r="C833" s="1">
        <v>0.29102</v>
      </c>
      <c r="D833" s="1">
        <v>9.8379999999999995E-3</v>
      </c>
    </row>
    <row r="834" spans="1:4" x14ac:dyDescent="0.4">
      <c r="A834">
        <v>1031</v>
      </c>
      <c r="B834">
        <v>0.121972</v>
      </c>
      <c r="C834" s="1">
        <v>0.29086999999999996</v>
      </c>
      <c r="D834" s="1">
        <v>9.9100000000000004E-3</v>
      </c>
    </row>
    <row r="835" spans="1:4" x14ac:dyDescent="0.4">
      <c r="A835">
        <v>1032</v>
      </c>
      <c r="B835">
        <v>0.121893</v>
      </c>
      <c r="C835" s="1">
        <v>0.29066999999999998</v>
      </c>
      <c r="D835" s="1">
        <v>9.9659999999999992E-3</v>
      </c>
    </row>
    <row r="836" spans="1:4" x14ac:dyDescent="0.4">
      <c r="A836">
        <v>1033</v>
      </c>
      <c r="B836">
        <v>0.121804</v>
      </c>
      <c r="C836" s="1">
        <v>0.29041999999999996</v>
      </c>
      <c r="D836" s="1">
        <v>1.0007E-2</v>
      </c>
    </row>
    <row r="837" spans="1:4" x14ac:dyDescent="0.4">
      <c r="A837">
        <v>1034</v>
      </c>
      <c r="B837">
        <v>0.121726</v>
      </c>
      <c r="C837" s="1">
        <v>0.29017999999999999</v>
      </c>
      <c r="D837" s="1">
        <v>1.0067E-2</v>
      </c>
    </row>
    <row r="838" spans="1:4" x14ac:dyDescent="0.4">
      <c r="A838">
        <v>1035</v>
      </c>
      <c r="B838">
        <v>0.12166299999999999</v>
      </c>
      <c r="C838" s="1">
        <v>0.28997999999999996</v>
      </c>
      <c r="D838" s="1">
        <v>1.0142E-2</v>
      </c>
    </row>
    <row r="839" spans="1:4" x14ac:dyDescent="0.4">
      <c r="A839">
        <v>1036</v>
      </c>
      <c r="B839">
        <v>0.1216</v>
      </c>
      <c r="C839" s="1">
        <v>0.28976999999999997</v>
      </c>
      <c r="D839" s="1">
        <v>1.023E-2</v>
      </c>
    </row>
    <row r="840" spans="1:4" x14ac:dyDescent="0.4">
      <c r="A840">
        <v>1037</v>
      </c>
      <c r="B840">
        <v>0.121543</v>
      </c>
      <c r="C840" s="1">
        <v>0.28958999999999996</v>
      </c>
      <c r="D840" s="1">
        <v>1.034E-2</v>
      </c>
    </row>
    <row r="841" spans="1:4" x14ac:dyDescent="0.4">
      <c r="A841">
        <v>1038</v>
      </c>
      <c r="B841">
        <v>0.121485</v>
      </c>
      <c r="C841" s="1">
        <v>0.28939999999999999</v>
      </c>
      <c r="D841" s="1">
        <v>1.0450000000000001E-2</v>
      </c>
    </row>
    <row r="842" spans="1:4" x14ac:dyDescent="0.4">
      <c r="A842">
        <v>1039</v>
      </c>
      <c r="B842">
        <v>0.12143799999999999</v>
      </c>
      <c r="C842" s="1">
        <v>0.28919</v>
      </c>
      <c r="D842" s="1">
        <v>1.0541E-2</v>
      </c>
    </row>
    <row r="843" spans="1:4" x14ac:dyDescent="0.4">
      <c r="A843">
        <v>1040</v>
      </c>
      <c r="B843">
        <v>0.121391</v>
      </c>
      <c r="C843" s="1">
        <v>0.28900999999999999</v>
      </c>
      <c r="D843" s="1">
        <v>1.0635E-2</v>
      </c>
    </row>
    <row r="844" spans="1:4" x14ac:dyDescent="0.4">
      <c r="A844">
        <v>1041</v>
      </c>
      <c r="B844">
        <v>0.121339</v>
      </c>
      <c r="C844" s="1">
        <v>0.28878999999999999</v>
      </c>
      <c r="D844" s="1">
        <v>1.0697E-2</v>
      </c>
    </row>
    <row r="845" spans="1:4" x14ac:dyDescent="0.4">
      <c r="A845">
        <v>1042</v>
      </c>
      <c r="B845">
        <v>0.12130199999999999</v>
      </c>
      <c r="C845" s="1">
        <v>0.28856999999999999</v>
      </c>
      <c r="D845" s="1">
        <v>1.0751999999999999E-2</v>
      </c>
    </row>
    <row r="846" spans="1:4" x14ac:dyDescent="0.4">
      <c r="A846">
        <v>1043</v>
      </c>
      <c r="B846">
        <v>0.12125999999999999</v>
      </c>
      <c r="C846" s="1">
        <v>0.28831399999999996</v>
      </c>
      <c r="D846" s="1">
        <v>1.0794E-2</v>
      </c>
    </row>
    <row r="847" spans="1:4" x14ac:dyDescent="0.4">
      <c r="A847">
        <v>1044</v>
      </c>
      <c r="B847">
        <v>0.121224</v>
      </c>
      <c r="C847" s="1">
        <v>0.28813999999999995</v>
      </c>
      <c r="D847" s="1">
        <v>1.0836E-2</v>
      </c>
    </row>
    <row r="848" spans="1:4" x14ac:dyDescent="0.4">
      <c r="A848">
        <v>1045</v>
      </c>
      <c r="B848">
        <v>0.12118699999999999</v>
      </c>
      <c r="C848" s="1">
        <v>0.287995</v>
      </c>
      <c r="D848" s="1">
        <v>1.0881999999999999E-2</v>
      </c>
    </row>
    <row r="849" spans="1:4" x14ac:dyDescent="0.4">
      <c r="A849">
        <v>1046</v>
      </c>
      <c r="B849">
        <v>0.121156</v>
      </c>
      <c r="C849" s="1">
        <v>0.28793999999999997</v>
      </c>
      <c r="D849" s="1">
        <v>1.0911000000000001E-2</v>
      </c>
    </row>
    <row r="850" spans="1:4" x14ac:dyDescent="0.4">
      <c r="A850">
        <v>1047</v>
      </c>
      <c r="B850">
        <v>0.121124</v>
      </c>
      <c r="C850" s="1">
        <v>0.28796299999999997</v>
      </c>
      <c r="D850" s="1">
        <v>1.0928E-2</v>
      </c>
    </row>
    <row r="851" spans="1:4" x14ac:dyDescent="0.4">
      <c r="A851">
        <v>1048</v>
      </c>
      <c r="B851">
        <v>0.121098</v>
      </c>
      <c r="C851" s="1">
        <v>0.28803099999999998</v>
      </c>
      <c r="D851" s="1">
        <v>1.0945E-2</v>
      </c>
    </row>
    <row r="852" spans="1:4" x14ac:dyDescent="0.4">
      <c r="A852">
        <v>1049</v>
      </c>
      <c r="B852">
        <v>0.121083</v>
      </c>
      <c r="C852" s="1">
        <v>0.28805799999999998</v>
      </c>
      <c r="D852" s="1">
        <v>1.0964999999999999E-2</v>
      </c>
    </row>
    <row r="853" spans="1:4" x14ac:dyDescent="0.4">
      <c r="A853">
        <v>1050</v>
      </c>
      <c r="B853">
        <v>0.121056</v>
      </c>
      <c r="C853" s="1">
        <v>0.28800499999999996</v>
      </c>
      <c r="D853" s="1">
        <v>1.1006999999999999E-2</v>
      </c>
    </row>
    <row r="854" spans="1:4" x14ac:dyDescent="0.4">
      <c r="A854">
        <v>1051</v>
      </c>
      <c r="B854">
        <v>0.121041</v>
      </c>
      <c r="C854" s="1">
        <v>0.28784799999999999</v>
      </c>
      <c r="D854" s="1">
        <v>1.1091999999999999E-2</v>
      </c>
    </row>
    <row r="855" spans="1:4" x14ac:dyDescent="0.4">
      <c r="A855">
        <v>1052</v>
      </c>
      <c r="B855">
        <v>0.12103599999999999</v>
      </c>
      <c r="C855" s="1">
        <v>0.28759199999999996</v>
      </c>
      <c r="D855" s="1">
        <v>1.1176E-2</v>
      </c>
    </row>
    <row r="856" spans="1:4" x14ac:dyDescent="0.4">
      <c r="A856">
        <v>1053</v>
      </c>
      <c r="B856">
        <v>0.12102499999999999</v>
      </c>
      <c r="C856" s="1">
        <v>0.28730899999999998</v>
      </c>
      <c r="D856" s="1">
        <v>1.1285E-2</v>
      </c>
    </row>
    <row r="857" spans="1:4" x14ac:dyDescent="0.4">
      <c r="A857">
        <v>1054</v>
      </c>
      <c r="B857">
        <v>0.12103</v>
      </c>
      <c r="C857" s="1">
        <v>0.28708399999999995</v>
      </c>
      <c r="D857" s="1">
        <v>1.1384999999999999E-2</v>
      </c>
    </row>
    <row r="858" spans="1:4" x14ac:dyDescent="0.4">
      <c r="A858">
        <v>1055</v>
      </c>
      <c r="B858">
        <v>0.121046</v>
      </c>
      <c r="C858" s="1">
        <v>0.286995</v>
      </c>
      <c r="D858" s="1">
        <v>1.1457E-2</v>
      </c>
    </row>
    <row r="859" spans="1:4" x14ac:dyDescent="0.4">
      <c r="A859">
        <v>1056</v>
      </c>
      <c r="B859">
        <v>0.12107699999999999</v>
      </c>
      <c r="C859" s="1">
        <v>0.28709899999999999</v>
      </c>
      <c r="D859" s="1">
        <v>1.1493999999999999E-2</v>
      </c>
    </row>
    <row r="860" spans="1:4" x14ac:dyDescent="0.4">
      <c r="A860">
        <v>1057</v>
      </c>
      <c r="B860">
        <v>0.12110899999999999</v>
      </c>
      <c r="C860" s="1">
        <v>0.28740299999999996</v>
      </c>
      <c r="D860" s="1">
        <v>1.1502999999999999E-2</v>
      </c>
    </row>
    <row r="861" spans="1:4" x14ac:dyDescent="0.4">
      <c r="A861">
        <v>1058</v>
      </c>
      <c r="B861">
        <v>0.12115099999999999</v>
      </c>
      <c r="C861" s="1">
        <v>0.287717</v>
      </c>
      <c r="D861" s="1">
        <v>1.1510999999999999E-2</v>
      </c>
    </row>
    <row r="862" spans="1:4" x14ac:dyDescent="0.4">
      <c r="A862">
        <v>1059</v>
      </c>
      <c r="B862">
        <v>0.121198</v>
      </c>
      <c r="C862" s="1">
        <v>0.28795799999999999</v>
      </c>
      <c r="D862" s="1">
        <v>1.1519E-2</v>
      </c>
    </row>
    <row r="863" spans="1:4" x14ac:dyDescent="0.4">
      <c r="A863">
        <v>1060</v>
      </c>
      <c r="B863">
        <v>0.12125</v>
      </c>
      <c r="C863" s="1">
        <v>0.28799999999999998</v>
      </c>
      <c r="D863" s="1">
        <v>1.1578E-2</v>
      </c>
    </row>
    <row r="864" spans="1:4" x14ac:dyDescent="0.4">
      <c r="A864">
        <v>1061</v>
      </c>
      <c r="B864">
        <v>0.121308</v>
      </c>
      <c r="C864" s="1">
        <v>0.28775899999999999</v>
      </c>
      <c r="D864" s="1">
        <v>1.1665999999999999E-2</v>
      </c>
    </row>
    <row r="865" spans="1:4" x14ac:dyDescent="0.4">
      <c r="A865">
        <v>1062</v>
      </c>
      <c r="B865">
        <v>0.121376</v>
      </c>
      <c r="C865" s="1">
        <v>0.287325</v>
      </c>
      <c r="D865" s="1">
        <v>1.1812999999999999E-2</v>
      </c>
    </row>
    <row r="866" spans="1:4" x14ac:dyDescent="0.4">
      <c r="A866">
        <v>1063</v>
      </c>
      <c r="B866">
        <v>0.121449</v>
      </c>
      <c r="C866" s="1">
        <v>0.28677999999999998</v>
      </c>
      <c r="D866" s="1">
        <v>1.1972E-2</v>
      </c>
    </row>
    <row r="867" spans="1:4" x14ac:dyDescent="0.4">
      <c r="A867">
        <v>1064</v>
      </c>
      <c r="B867">
        <v>0.12152199999999999</v>
      </c>
      <c r="C867" s="1">
        <v>0.28630399999999995</v>
      </c>
      <c r="D867" s="1">
        <v>1.2126999999999999E-2</v>
      </c>
    </row>
    <row r="868" spans="1:4" x14ac:dyDescent="0.4">
      <c r="A868">
        <v>1065</v>
      </c>
      <c r="B868">
        <v>0.12158999999999999</v>
      </c>
      <c r="C868" s="1">
        <v>0.28599999999999998</v>
      </c>
      <c r="D868" s="1">
        <v>1.2201999999999999E-2</v>
      </c>
    </row>
    <row r="869" spans="1:4" x14ac:dyDescent="0.4">
      <c r="A869">
        <v>1066</v>
      </c>
      <c r="B869">
        <v>0.121668</v>
      </c>
      <c r="C869" s="1">
        <v>0.28586899999999998</v>
      </c>
      <c r="D869" s="1">
        <v>1.2209999999999999E-2</v>
      </c>
    </row>
    <row r="870" spans="1:4" x14ac:dyDescent="0.4">
      <c r="A870">
        <v>1067</v>
      </c>
      <c r="B870">
        <v>0.12175699999999999</v>
      </c>
      <c r="C870" s="1">
        <v>0.285827</v>
      </c>
      <c r="D870" s="1">
        <v>1.2176999999999999E-2</v>
      </c>
    </row>
    <row r="871" spans="1:4" x14ac:dyDescent="0.4">
      <c r="A871">
        <v>1068</v>
      </c>
      <c r="B871">
        <v>0.12184099999999999</v>
      </c>
      <c r="C871" s="1">
        <v>0.28583799999999998</v>
      </c>
      <c r="D871" s="1">
        <v>1.2126999999999999E-2</v>
      </c>
    </row>
    <row r="872" spans="1:4" x14ac:dyDescent="0.4">
      <c r="A872">
        <v>1069</v>
      </c>
      <c r="B872">
        <v>0.12192499999999999</v>
      </c>
      <c r="C872" s="1">
        <v>0.28590099999999996</v>
      </c>
      <c r="D872" s="1">
        <v>1.2093E-2</v>
      </c>
    </row>
    <row r="873" spans="1:4" x14ac:dyDescent="0.4">
      <c r="A873">
        <v>1070</v>
      </c>
      <c r="B873">
        <v>0.122</v>
      </c>
      <c r="C873" s="1">
        <v>0.28599999999999998</v>
      </c>
      <c r="D873" s="1">
        <v>1.2122999999999998E-2</v>
      </c>
    </row>
    <row r="874" spans="1:4" x14ac:dyDescent="0.4">
      <c r="A874">
        <v>1071</v>
      </c>
      <c r="B874">
        <v>0.12210799999999999</v>
      </c>
      <c r="C874" s="1">
        <v>0.28614699999999998</v>
      </c>
      <c r="D874" s="1">
        <v>1.2256999999999999E-2</v>
      </c>
    </row>
    <row r="875" spans="1:4" x14ac:dyDescent="0.4">
      <c r="A875">
        <v>1072</v>
      </c>
      <c r="B875">
        <v>0.122197</v>
      </c>
      <c r="C875" s="1">
        <v>0.28637699999999999</v>
      </c>
      <c r="D875" s="1">
        <v>1.2437E-2</v>
      </c>
    </row>
    <row r="876" spans="1:4" x14ac:dyDescent="0.4">
      <c r="A876">
        <v>1073</v>
      </c>
      <c r="B876">
        <v>0.12228599999999999</v>
      </c>
      <c r="C876" s="1">
        <v>0.28662799999999999</v>
      </c>
      <c r="D876" s="1">
        <v>1.2666999999999999E-2</v>
      </c>
    </row>
    <row r="877" spans="1:4" x14ac:dyDescent="0.4">
      <c r="A877">
        <v>1074</v>
      </c>
      <c r="B877">
        <v>0.12236899999999999</v>
      </c>
      <c r="C877" s="1">
        <v>0.28684799999999999</v>
      </c>
      <c r="D877" s="1">
        <v>1.2863999999999999E-2</v>
      </c>
    </row>
    <row r="878" spans="1:4" x14ac:dyDescent="0.4">
      <c r="A878">
        <v>1075</v>
      </c>
      <c r="B878">
        <v>0.12246299999999999</v>
      </c>
      <c r="C878" s="1">
        <v>0.286995</v>
      </c>
      <c r="D878" s="1">
        <v>1.3009999999999999E-2</v>
      </c>
    </row>
    <row r="879" spans="1:4" x14ac:dyDescent="0.4">
      <c r="A879">
        <v>1076</v>
      </c>
      <c r="B879">
        <v>0.122568</v>
      </c>
      <c r="C879" s="1">
        <v>0.28706799999999999</v>
      </c>
      <c r="D879" s="1">
        <v>1.3073E-2</v>
      </c>
    </row>
    <row r="880" spans="1:4" x14ac:dyDescent="0.4">
      <c r="A880">
        <v>1077</v>
      </c>
      <c r="B880">
        <v>0.122657</v>
      </c>
      <c r="C880" s="1">
        <v>0.28707299999999997</v>
      </c>
      <c r="D880" s="1">
        <v>1.3085999999999999E-2</v>
      </c>
    </row>
    <row r="881" spans="1:4" x14ac:dyDescent="0.4">
      <c r="A881">
        <v>1078</v>
      </c>
      <c r="B881">
        <v>0.12275599999999999</v>
      </c>
      <c r="C881" s="1">
        <v>0.28704199999999996</v>
      </c>
      <c r="D881" s="1">
        <v>1.3076999999999998E-2</v>
      </c>
    </row>
    <row r="882" spans="1:4" x14ac:dyDescent="0.4">
      <c r="A882">
        <v>1079</v>
      </c>
      <c r="B882">
        <v>0.122861</v>
      </c>
      <c r="C882" s="1">
        <v>0.28700999999999999</v>
      </c>
      <c r="D882" s="1">
        <v>1.3065E-2</v>
      </c>
    </row>
    <row r="883" spans="1:4" x14ac:dyDescent="0.4">
      <c r="A883">
        <v>1080</v>
      </c>
      <c r="B883">
        <v>0.122945</v>
      </c>
      <c r="C883" s="1">
        <v>0.286995</v>
      </c>
      <c r="D883" s="1">
        <v>1.3094E-2</v>
      </c>
    </row>
    <row r="884" spans="1:4" x14ac:dyDescent="0.4">
      <c r="A884">
        <v>1081</v>
      </c>
      <c r="B884">
        <v>0.12304899999999999</v>
      </c>
      <c r="C884" s="1">
        <v>0.28700499999999995</v>
      </c>
      <c r="D884" s="1">
        <v>1.3160999999999999E-2</v>
      </c>
    </row>
    <row r="885" spans="1:4" x14ac:dyDescent="0.4">
      <c r="A885">
        <v>1082</v>
      </c>
      <c r="B885">
        <v>0.123143</v>
      </c>
      <c r="C885" s="1">
        <v>0.287047</v>
      </c>
      <c r="D885" s="1">
        <v>1.3262999999999999E-2</v>
      </c>
    </row>
    <row r="886" spans="1:4" x14ac:dyDescent="0.4">
      <c r="A886">
        <v>1083</v>
      </c>
      <c r="B886">
        <v>0.123248</v>
      </c>
      <c r="C886" s="1">
        <v>0.28707899999999997</v>
      </c>
      <c r="D886" s="1">
        <v>1.3357999999999998E-2</v>
      </c>
    </row>
    <row r="887" spans="1:4" x14ac:dyDescent="0.4">
      <c r="A887">
        <v>1084</v>
      </c>
      <c r="B887">
        <v>0.123358</v>
      </c>
      <c r="C887" s="1">
        <v>0.28706799999999999</v>
      </c>
      <c r="D887" s="1">
        <v>1.345E-2</v>
      </c>
    </row>
    <row r="888" spans="1:4" x14ac:dyDescent="0.4">
      <c r="A888">
        <v>1085</v>
      </c>
      <c r="B888">
        <v>0.12345199999999999</v>
      </c>
      <c r="C888" s="1">
        <v>0.28700499999999995</v>
      </c>
      <c r="D888" s="1">
        <v>1.3520999999999998E-2</v>
      </c>
    </row>
    <row r="889" spans="1:4" x14ac:dyDescent="0.4">
      <c r="A889">
        <v>1086</v>
      </c>
      <c r="B889">
        <v>0.12355099999999999</v>
      </c>
      <c r="C889" s="1">
        <v>0.28684799999999999</v>
      </c>
      <c r="D889" s="1">
        <v>1.3554999999999999E-2</v>
      </c>
    </row>
    <row r="890" spans="1:4" x14ac:dyDescent="0.4">
      <c r="A890">
        <v>1087</v>
      </c>
      <c r="B890">
        <v>0.123651</v>
      </c>
      <c r="C890" s="1">
        <v>0.286634</v>
      </c>
      <c r="D890" s="1">
        <v>1.3568E-2</v>
      </c>
    </row>
    <row r="891" spans="1:4" x14ac:dyDescent="0.4">
      <c r="A891">
        <v>1088</v>
      </c>
      <c r="B891">
        <v>0.12375499999999999</v>
      </c>
      <c r="C891" s="1">
        <v>0.28637199999999996</v>
      </c>
      <c r="D891" s="1">
        <v>1.3571999999999999E-2</v>
      </c>
    </row>
    <row r="892" spans="1:4" x14ac:dyDescent="0.4">
      <c r="A892">
        <v>1089</v>
      </c>
      <c r="B892">
        <v>0.12386</v>
      </c>
      <c r="C892" s="1">
        <v>0.28614699999999998</v>
      </c>
      <c r="D892" s="1">
        <v>1.3583999999999999E-2</v>
      </c>
    </row>
    <row r="893" spans="1:4" x14ac:dyDescent="0.4">
      <c r="A893">
        <v>1090</v>
      </c>
      <c r="B893">
        <v>0.123959</v>
      </c>
      <c r="C893" s="1">
        <v>0.285995</v>
      </c>
      <c r="D893" s="1">
        <v>1.3613999999999999E-2</v>
      </c>
    </row>
    <row r="894" spans="1:4" x14ac:dyDescent="0.4">
      <c r="A894">
        <v>1091</v>
      </c>
      <c r="B894">
        <v>0.124059</v>
      </c>
      <c r="C894" s="1">
        <v>0.28592099999999998</v>
      </c>
      <c r="D894" s="1">
        <v>1.3654999999999999E-2</v>
      </c>
    </row>
    <row r="895" spans="1:4" x14ac:dyDescent="0.4">
      <c r="A895">
        <v>1092</v>
      </c>
      <c r="B895">
        <v>0.124163</v>
      </c>
      <c r="C895" s="1">
        <v>0.28593199999999996</v>
      </c>
      <c r="D895" s="1">
        <v>1.3731E-2</v>
      </c>
    </row>
    <row r="896" spans="1:4" x14ac:dyDescent="0.4">
      <c r="A896">
        <v>1093</v>
      </c>
      <c r="B896">
        <v>0.12427299999999999</v>
      </c>
      <c r="C896" s="1">
        <v>0.28594799999999998</v>
      </c>
      <c r="D896" s="1">
        <v>1.3809999999999999E-2</v>
      </c>
    </row>
    <row r="897" spans="1:4" x14ac:dyDescent="0.4">
      <c r="A897">
        <v>1094</v>
      </c>
      <c r="B897">
        <v>0.124372</v>
      </c>
      <c r="C897" s="1">
        <v>0.28598399999999996</v>
      </c>
      <c r="D897" s="1">
        <v>1.3885999999999999E-2</v>
      </c>
    </row>
    <row r="898" spans="1:4" x14ac:dyDescent="0.4">
      <c r="A898">
        <v>1095</v>
      </c>
      <c r="B898">
        <v>0.12447699999999999</v>
      </c>
      <c r="C898" s="1">
        <v>0.28599999999999998</v>
      </c>
      <c r="D898" s="1">
        <v>1.3960999999999999E-2</v>
      </c>
    </row>
    <row r="899" spans="1:4" x14ac:dyDescent="0.4">
      <c r="A899">
        <v>1096</v>
      </c>
      <c r="B899">
        <v>0.12458699999999999</v>
      </c>
      <c r="C899" s="1">
        <v>0.28593199999999996</v>
      </c>
      <c r="D899" s="1">
        <v>1.4044999999999998E-2</v>
      </c>
    </row>
    <row r="900" spans="1:4" x14ac:dyDescent="0.4">
      <c r="A900">
        <v>1097</v>
      </c>
      <c r="B900">
        <v>0.12468599999999999</v>
      </c>
      <c r="C900" s="1">
        <v>0.28587999999999997</v>
      </c>
      <c r="D900" s="1">
        <v>1.4128999999999999E-2</v>
      </c>
    </row>
    <row r="901" spans="1:4" x14ac:dyDescent="0.4">
      <c r="A901">
        <v>1098</v>
      </c>
      <c r="B901">
        <v>0.12478599999999999</v>
      </c>
      <c r="C901" s="1">
        <v>0.28585299999999997</v>
      </c>
      <c r="D901" s="1">
        <v>1.4228999999999999E-2</v>
      </c>
    </row>
    <row r="902" spans="1:4" x14ac:dyDescent="0.4">
      <c r="A902">
        <v>1099</v>
      </c>
      <c r="B902">
        <v>0.12489</v>
      </c>
      <c r="C902" s="1">
        <v>0.28587999999999997</v>
      </c>
      <c r="D902" s="1">
        <v>1.4329999999999999E-2</v>
      </c>
    </row>
    <row r="903" spans="1:4" x14ac:dyDescent="0.4">
      <c r="A903">
        <v>1100</v>
      </c>
      <c r="B903">
        <v>0.12500999999999998</v>
      </c>
      <c r="C903" s="1">
        <v>0.28598399999999996</v>
      </c>
      <c r="D903" s="1">
        <v>1.4442999999999999E-2</v>
      </c>
    </row>
    <row r="904" spans="1:4" x14ac:dyDescent="0.4">
      <c r="A904">
        <v>1105</v>
      </c>
      <c r="B904">
        <v>0.12614999999999998</v>
      </c>
      <c r="C904" s="1">
        <v>0.28708999999999996</v>
      </c>
      <c r="D904" s="1">
        <v>1.5133347826086956E-2</v>
      </c>
    </row>
    <row r="905" spans="1:4" x14ac:dyDescent="0.4">
      <c r="A905">
        <v>1110</v>
      </c>
      <c r="B905">
        <v>0.12728</v>
      </c>
      <c r="C905" s="1">
        <v>0.28816999999999998</v>
      </c>
      <c r="D905" s="1">
        <v>1.5803641304347825E-2</v>
      </c>
    </row>
    <row r="906" spans="1:4" x14ac:dyDescent="0.4">
      <c r="A906">
        <v>1115</v>
      </c>
      <c r="B906">
        <v>0.12837999999999999</v>
      </c>
      <c r="C906" s="1">
        <v>0.28915999999999997</v>
      </c>
      <c r="D906" s="1">
        <v>1.6318641304347823E-2</v>
      </c>
    </row>
    <row r="907" spans="1:4" x14ac:dyDescent="0.4">
      <c r="A907">
        <v>1120</v>
      </c>
      <c r="B907">
        <v>0.12953999999999999</v>
      </c>
      <c r="C907" s="1">
        <v>0.29024</v>
      </c>
      <c r="D907" s="1">
        <v>1.6145804347826087E-2</v>
      </c>
    </row>
    <row r="908" spans="1:4" x14ac:dyDescent="0.4">
      <c r="A908">
        <v>1125</v>
      </c>
      <c r="B908">
        <v>0.13061</v>
      </c>
      <c r="C908" s="1">
        <v>0.29132999999999998</v>
      </c>
      <c r="D908" s="1">
        <v>1.6955097826086955E-2</v>
      </c>
    </row>
    <row r="909" spans="1:4" x14ac:dyDescent="0.4">
      <c r="A909">
        <v>1130</v>
      </c>
      <c r="B909">
        <v>0.13177</v>
      </c>
      <c r="C909" s="1">
        <v>0.29235999999999995</v>
      </c>
      <c r="D909" s="1">
        <v>1.7200597826086954E-2</v>
      </c>
    </row>
    <row r="910" spans="1:4" x14ac:dyDescent="0.4">
      <c r="A910">
        <v>1135</v>
      </c>
      <c r="B910">
        <v>0.13289999999999999</v>
      </c>
      <c r="C910" s="1">
        <v>0.29343999999999998</v>
      </c>
      <c r="D910" s="1">
        <v>1.767557608695652E-2</v>
      </c>
    </row>
    <row r="911" spans="1:4" x14ac:dyDescent="0.4">
      <c r="A911">
        <v>1140</v>
      </c>
      <c r="B911">
        <v>0.13400000000000001</v>
      </c>
      <c r="C911" s="1">
        <v>0.29452999999999996</v>
      </c>
      <c r="D911" s="1">
        <v>1.8112478260869567E-2</v>
      </c>
    </row>
    <row r="912" spans="1:4" x14ac:dyDescent="0.4">
      <c r="A912">
        <v>1145</v>
      </c>
      <c r="B912">
        <v>0.13519</v>
      </c>
      <c r="C912" s="1">
        <v>0.29566999999999999</v>
      </c>
      <c r="D912" s="1">
        <v>1.8579771739130432E-2</v>
      </c>
    </row>
    <row r="913" spans="1:4" x14ac:dyDescent="0.4">
      <c r="A913">
        <v>1150</v>
      </c>
      <c r="B913">
        <v>0.13638</v>
      </c>
      <c r="C913" s="1">
        <v>0.29680999999999996</v>
      </c>
      <c r="D913" s="1">
        <v>1.975708695652174E-2</v>
      </c>
    </row>
    <row r="914" spans="1:4" x14ac:dyDescent="0.4">
      <c r="A914">
        <v>1155</v>
      </c>
      <c r="B914">
        <v>0.13757</v>
      </c>
      <c r="C914" s="1">
        <v>0.29796999999999996</v>
      </c>
      <c r="D914" s="1">
        <v>1.9855239130434781E-2</v>
      </c>
    </row>
    <row r="915" spans="1:4" x14ac:dyDescent="0.4">
      <c r="A915">
        <v>1160</v>
      </c>
      <c r="B915">
        <v>0.13885999999999998</v>
      </c>
      <c r="C915" s="1">
        <v>0.29913999999999996</v>
      </c>
      <c r="D915" s="1">
        <v>2.1032043478260869E-2</v>
      </c>
    </row>
    <row r="916" spans="1:4" x14ac:dyDescent="0.4">
      <c r="A916">
        <v>1165</v>
      </c>
      <c r="B916">
        <v>0.14005000000000001</v>
      </c>
      <c r="C916" s="1">
        <v>0.30034</v>
      </c>
      <c r="D916" s="1">
        <v>2.1185391304347826E-2</v>
      </c>
    </row>
    <row r="917" spans="1:4" x14ac:dyDescent="0.4">
      <c r="A917">
        <v>1170</v>
      </c>
      <c r="B917">
        <v>0.1414</v>
      </c>
      <c r="C917" s="1">
        <v>0.30160999999999999</v>
      </c>
      <c r="D917" s="1">
        <v>2.2120608695652175E-2</v>
      </c>
    </row>
    <row r="918" spans="1:4" x14ac:dyDescent="0.4">
      <c r="A918">
        <v>1175</v>
      </c>
      <c r="B918">
        <v>0.14268999999999998</v>
      </c>
      <c r="C918" s="1">
        <v>0.30288999999999999</v>
      </c>
      <c r="D918" s="1">
        <v>2.2411532608695651E-2</v>
      </c>
    </row>
    <row r="919" spans="1:4" x14ac:dyDescent="0.4">
      <c r="A919">
        <v>1180</v>
      </c>
      <c r="B919">
        <v>0.14401</v>
      </c>
      <c r="C919" s="1">
        <v>0.30418999999999996</v>
      </c>
      <c r="D919" s="1">
        <v>2.2651391304347828E-2</v>
      </c>
    </row>
    <row r="920" spans="1:4" x14ac:dyDescent="0.4">
      <c r="A920">
        <v>1185</v>
      </c>
      <c r="B920">
        <v>0.14545</v>
      </c>
      <c r="C920" s="1">
        <v>0.30554999999999999</v>
      </c>
      <c r="D920" s="1">
        <v>2.4236543478260868E-2</v>
      </c>
    </row>
    <row r="921" spans="1:4" x14ac:dyDescent="0.4">
      <c r="A921">
        <v>1190</v>
      </c>
      <c r="B921">
        <v>0.14685999999999999</v>
      </c>
      <c r="C921" s="1">
        <v>0.30690999999999996</v>
      </c>
      <c r="D921" s="1">
        <v>2.446058695652174E-2</v>
      </c>
    </row>
    <row r="922" spans="1:4" x14ac:dyDescent="0.4">
      <c r="A922">
        <v>1195</v>
      </c>
      <c r="B922">
        <v>0.14846000000000001</v>
      </c>
      <c r="C922" s="1">
        <v>0.30842999999999998</v>
      </c>
      <c r="D922" s="1">
        <v>2.5920097826086955E-2</v>
      </c>
    </row>
    <row r="923" spans="1:4" x14ac:dyDescent="0.4">
      <c r="A923">
        <v>1200</v>
      </c>
      <c r="B923">
        <v>0.15006</v>
      </c>
      <c r="C923" s="1">
        <v>0.31</v>
      </c>
      <c r="D923" s="1">
        <v>2.6000000000000002E-2</v>
      </c>
    </row>
    <row r="924" spans="1:4" x14ac:dyDescent="0.4">
      <c r="A924">
        <v>1250</v>
      </c>
      <c r="B924">
        <v>0.1686</v>
      </c>
      <c r="C924" s="1">
        <v>0.3276</v>
      </c>
      <c r="D924" s="1">
        <v>3.4800000000000005E-2</v>
      </c>
    </row>
    <row r="925" spans="1:4" x14ac:dyDescent="0.4">
      <c r="A925">
        <v>1300</v>
      </c>
      <c r="B925">
        <v>0.19800000000000001</v>
      </c>
      <c r="C925" s="1">
        <v>0.3533</v>
      </c>
      <c r="D925" s="1">
        <v>4.8300000000000003E-2</v>
      </c>
    </row>
    <row r="926" spans="1:4" x14ac:dyDescent="0.4">
      <c r="A926">
        <v>1350</v>
      </c>
      <c r="B926">
        <v>0.2268</v>
      </c>
      <c r="C926" s="1">
        <v>0.38550000000000001</v>
      </c>
      <c r="D926" s="1">
        <v>6.2300000000000001E-2</v>
      </c>
    </row>
    <row r="927" spans="1:4" x14ac:dyDescent="0.4">
      <c r="A927">
        <v>1400</v>
      </c>
      <c r="B927">
        <v>0.25380000000000003</v>
      </c>
      <c r="C927" s="1">
        <v>0.41850000000000004</v>
      </c>
      <c r="D927" s="1">
        <v>7.8100000000000003E-2</v>
      </c>
    </row>
    <row r="928" spans="1:4" x14ac:dyDescent="0.4">
      <c r="A928">
        <v>1450</v>
      </c>
      <c r="B928">
        <v>0.28139999999999998</v>
      </c>
      <c r="C928" s="1">
        <v>0.45230000000000004</v>
      </c>
      <c r="D928" s="1">
        <v>9.1900000000000009E-2</v>
      </c>
    </row>
    <row r="929" spans="1:4" x14ac:dyDescent="0.4">
      <c r="A929">
        <v>1500</v>
      </c>
      <c r="B929">
        <v>0.30599999999999999</v>
      </c>
      <c r="C929" s="1">
        <v>0.47640000000000005</v>
      </c>
      <c r="D929" s="1">
        <v>0.10290000000000001</v>
      </c>
    </row>
    <row r="930" spans="1:4" x14ac:dyDescent="0.4">
      <c r="A930">
        <v>1550</v>
      </c>
      <c r="B930">
        <v>0.32170000000000004</v>
      </c>
      <c r="C930" s="1">
        <v>0.49480000000000002</v>
      </c>
      <c r="D930" s="1">
        <v>0.1114</v>
      </c>
    </row>
    <row r="931" spans="1:4" x14ac:dyDescent="0.4">
      <c r="A931">
        <v>1600</v>
      </c>
      <c r="B931">
        <v>0.32730000000000004</v>
      </c>
      <c r="C931" s="1">
        <v>0.50650000000000006</v>
      </c>
      <c r="D931" s="1">
        <v>0.115</v>
      </c>
    </row>
    <row r="932" spans="1:4" x14ac:dyDescent="0.4">
      <c r="A932">
        <v>1650</v>
      </c>
      <c r="B932">
        <v>0.32919999999999999</v>
      </c>
      <c r="C932" s="1">
        <v>0.51160000000000005</v>
      </c>
      <c r="D932" s="1">
        <v>0.1143</v>
      </c>
    </row>
    <row r="933" spans="1:4" x14ac:dyDescent="0.4">
      <c r="A933">
        <v>1700</v>
      </c>
      <c r="B933">
        <v>0.33</v>
      </c>
      <c r="C933" s="1">
        <v>0.51090000000000002</v>
      </c>
      <c r="D933" s="1">
        <v>0.11360000000000001</v>
      </c>
    </row>
    <row r="934" spans="1:4" x14ac:dyDescent="0.4">
      <c r="A934">
        <v>1750</v>
      </c>
      <c r="B934">
        <v>0.33</v>
      </c>
      <c r="C934" s="1">
        <v>0.51090000000000002</v>
      </c>
      <c r="D934" s="1">
        <v>0.11360000000000001</v>
      </c>
    </row>
    <row r="935" spans="1:4" x14ac:dyDescent="0.4">
      <c r="A935">
        <v>1800</v>
      </c>
      <c r="B935">
        <v>0.33169999999999999</v>
      </c>
      <c r="C935" s="1">
        <v>0.51529999999999998</v>
      </c>
      <c r="D935" s="1">
        <v>0.11570000000000001</v>
      </c>
    </row>
    <row r="936" spans="1:4" x14ac:dyDescent="0.4">
      <c r="A936">
        <v>1850</v>
      </c>
      <c r="B936">
        <v>0.33680000000000004</v>
      </c>
      <c r="C936" s="1">
        <v>0.52190000000000003</v>
      </c>
      <c r="D936" s="1">
        <v>0.12</v>
      </c>
    </row>
    <row r="937" spans="1:4" x14ac:dyDescent="0.4">
      <c r="A937">
        <v>1900</v>
      </c>
      <c r="B937">
        <v>0.34740000000000004</v>
      </c>
      <c r="C937" s="1">
        <v>0.5292</v>
      </c>
      <c r="D937" s="1">
        <v>0.12560000000000002</v>
      </c>
    </row>
    <row r="938" spans="1:4" x14ac:dyDescent="0.4">
      <c r="A938">
        <v>1950</v>
      </c>
      <c r="B938">
        <v>0.35810000000000003</v>
      </c>
      <c r="C938" s="1">
        <v>0.54170000000000007</v>
      </c>
      <c r="D938" s="1">
        <v>0.13490000000000002</v>
      </c>
    </row>
    <row r="939" spans="1:4" x14ac:dyDescent="0.4">
      <c r="A939">
        <v>2000</v>
      </c>
      <c r="B939">
        <v>0.37</v>
      </c>
      <c r="C939" s="1">
        <v>0.5534</v>
      </c>
      <c r="D939" s="1">
        <v>0.14550000000000002</v>
      </c>
    </row>
    <row r="940" spans="1:4" x14ac:dyDescent="0.4">
      <c r="A940">
        <v>2050</v>
      </c>
      <c r="B940">
        <v>0.38450000000000001</v>
      </c>
      <c r="C940" s="1">
        <v>0.56590000000000007</v>
      </c>
      <c r="D940" s="1">
        <v>0.159</v>
      </c>
    </row>
    <row r="941" spans="1:4" x14ac:dyDescent="0.4">
      <c r="A941">
        <v>2100</v>
      </c>
      <c r="B941">
        <v>0.4</v>
      </c>
      <c r="C941" s="1">
        <v>0.57690000000000008</v>
      </c>
      <c r="D941" s="1">
        <v>0.17180000000000001</v>
      </c>
    </row>
    <row r="942" spans="1:4" x14ac:dyDescent="0.4">
      <c r="A942">
        <v>2150</v>
      </c>
      <c r="B942">
        <v>0.41400000000000003</v>
      </c>
      <c r="C942" s="1">
        <v>0.58710000000000007</v>
      </c>
      <c r="D942" s="1">
        <v>0.18760000000000002</v>
      </c>
    </row>
    <row r="943" spans="1:4" x14ac:dyDescent="0.4">
      <c r="A943">
        <v>2200</v>
      </c>
      <c r="B943">
        <v>0.43</v>
      </c>
      <c r="C943" s="1">
        <v>0.59740000000000004</v>
      </c>
      <c r="D943" s="1">
        <v>0.20370000000000002</v>
      </c>
    </row>
    <row r="944" spans="1:4" x14ac:dyDescent="0.4">
      <c r="A944">
        <v>2250</v>
      </c>
      <c r="B944">
        <v>0.44420000000000004</v>
      </c>
      <c r="C944" s="1">
        <v>0.60840000000000005</v>
      </c>
      <c r="D944" s="1">
        <v>0.21860000000000002</v>
      </c>
    </row>
    <row r="945" spans="1:4" x14ac:dyDescent="0.4">
      <c r="A945">
        <v>2300</v>
      </c>
      <c r="B945">
        <v>0.46</v>
      </c>
      <c r="C945" s="1">
        <v>0.62</v>
      </c>
      <c r="D945" s="1">
        <v>0.23780000000000001</v>
      </c>
    </row>
    <row r="946" spans="1:4" x14ac:dyDescent="0.4">
      <c r="A946">
        <v>2350</v>
      </c>
      <c r="B946">
        <v>0.47310000000000002</v>
      </c>
      <c r="C946" s="1">
        <v>0.62890000000000001</v>
      </c>
      <c r="D946" s="1">
        <v>0.2555</v>
      </c>
    </row>
    <row r="947" spans="1:4" x14ac:dyDescent="0.4">
      <c r="A947">
        <v>2400</v>
      </c>
      <c r="B947">
        <v>0.48570000000000002</v>
      </c>
      <c r="C947" s="1">
        <v>0.63550000000000006</v>
      </c>
      <c r="D947" s="1">
        <v>0.27190000000000003</v>
      </c>
    </row>
    <row r="948" spans="1:4" x14ac:dyDescent="0.4">
      <c r="A948">
        <v>2450</v>
      </c>
      <c r="B948">
        <v>0.49820000000000003</v>
      </c>
      <c r="C948" s="1">
        <v>0.6421</v>
      </c>
      <c r="D948" s="1">
        <v>0.2853</v>
      </c>
    </row>
    <row r="949" spans="1:4" x14ac:dyDescent="0.4">
      <c r="A949">
        <v>2500</v>
      </c>
      <c r="B949">
        <v>0.51200000000000001</v>
      </c>
      <c r="C949" s="1">
        <v>0.6472</v>
      </c>
      <c r="D949" s="1">
        <v>0.30310000000000004</v>
      </c>
    </row>
    <row r="950" spans="1:4" x14ac:dyDescent="0.4">
      <c r="A950">
        <v>2550</v>
      </c>
      <c r="B950">
        <v>0.52590000000000003</v>
      </c>
      <c r="C950" s="1">
        <v>0.65160000000000007</v>
      </c>
      <c r="D950" s="1">
        <v>0.31859999999999999</v>
      </c>
    </row>
    <row r="951" spans="1:4" x14ac:dyDescent="0.4">
      <c r="A951">
        <v>2600</v>
      </c>
      <c r="B951">
        <v>0.53400000000000003</v>
      </c>
      <c r="C951" s="1">
        <v>0.65380000000000005</v>
      </c>
      <c r="D951" s="1">
        <v>0.33080000000000004</v>
      </c>
    </row>
    <row r="952" spans="1:4" x14ac:dyDescent="0.4">
      <c r="A952">
        <v>2650</v>
      </c>
      <c r="B952">
        <v>0.53470000000000006</v>
      </c>
      <c r="C952" s="1">
        <v>0.65310000000000001</v>
      </c>
      <c r="D952" s="1">
        <v>0.33540000000000003</v>
      </c>
    </row>
    <row r="953" spans="1:4" x14ac:dyDescent="0.4">
      <c r="A953">
        <v>2700</v>
      </c>
      <c r="B953">
        <v>0.5</v>
      </c>
      <c r="C953" s="1">
        <v>0.61</v>
      </c>
      <c r="D953" s="1">
        <v>0.32650000000000001</v>
      </c>
    </row>
    <row r="954" spans="1:4" x14ac:dyDescent="0.4">
      <c r="A954">
        <v>2750</v>
      </c>
      <c r="B954">
        <v>0.27100000000000002</v>
      </c>
      <c r="C954" s="1">
        <v>0.27500000000000002</v>
      </c>
      <c r="D954" s="1">
        <v>0.17</v>
      </c>
    </row>
    <row r="955" spans="1:4" x14ac:dyDescent="0.4">
      <c r="A955">
        <v>2800</v>
      </c>
      <c r="B955">
        <v>0.15</v>
      </c>
      <c r="C955" s="1">
        <v>0.1459</v>
      </c>
      <c r="D955" s="1">
        <v>8.9400000000000007E-2</v>
      </c>
    </row>
    <row r="956" spans="1:4" x14ac:dyDescent="0.4">
      <c r="A956">
        <v>2850</v>
      </c>
      <c r="B956">
        <v>0.1404</v>
      </c>
      <c r="C956" s="1">
        <v>0.13190000000000002</v>
      </c>
      <c r="D956" s="1">
        <v>8.2299999999999998E-2</v>
      </c>
    </row>
    <row r="957" spans="1:4" x14ac:dyDescent="0.4">
      <c r="A957">
        <v>2900</v>
      </c>
      <c r="B957">
        <v>0.15140000000000001</v>
      </c>
      <c r="C957" s="1">
        <v>0.14660000000000001</v>
      </c>
      <c r="D957" s="1">
        <v>9.1600000000000001E-2</v>
      </c>
    </row>
    <row r="958" spans="1:4" x14ac:dyDescent="0.4">
      <c r="A958">
        <v>2950</v>
      </c>
      <c r="B958">
        <v>0.17</v>
      </c>
      <c r="C958" s="1">
        <v>0.16790000000000002</v>
      </c>
      <c r="D958" s="1">
        <v>0.1043</v>
      </c>
    </row>
    <row r="959" spans="1:4" x14ac:dyDescent="0.4">
      <c r="A959">
        <v>3000</v>
      </c>
      <c r="B959">
        <v>0.19</v>
      </c>
      <c r="C959" s="1">
        <v>0.19</v>
      </c>
      <c r="D959" s="1">
        <v>0.11710000000000001</v>
      </c>
    </row>
    <row r="960" spans="1:4" x14ac:dyDescent="0.4">
      <c r="A960">
        <v>3050</v>
      </c>
      <c r="B960">
        <v>0.2112</v>
      </c>
      <c r="C960" s="1">
        <v>0.21840000000000001</v>
      </c>
      <c r="D960" s="1">
        <v>0.1313</v>
      </c>
    </row>
    <row r="961" spans="1:4" x14ac:dyDescent="0.4">
      <c r="A961">
        <v>3100</v>
      </c>
      <c r="B961">
        <v>0.23470000000000002</v>
      </c>
      <c r="C961" s="1">
        <v>0.24480000000000002</v>
      </c>
      <c r="D961" s="1">
        <v>0.1469</v>
      </c>
    </row>
    <row r="962" spans="1:4" x14ac:dyDescent="0.4">
      <c r="A962">
        <v>3150</v>
      </c>
      <c r="B962">
        <v>0.25819999999999999</v>
      </c>
      <c r="C962" s="1">
        <v>0.2727</v>
      </c>
      <c r="D962" s="1">
        <v>0.16750000000000001</v>
      </c>
    </row>
    <row r="963" spans="1:4" x14ac:dyDescent="0.4">
      <c r="A963">
        <v>3200</v>
      </c>
      <c r="B963">
        <v>0.28000000000000003</v>
      </c>
      <c r="C963" s="1">
        <v>0.3</v>
      </c>
      <c r="D963" s="1">
        <v>0.186</v>
      </c>
    </row>
    <row r="964" spans="1:4" x14ac:dyDescent="0.4">
      <c r="A964">
        <v>3250</v>
      </c>
      <c r="B964">
        <v>0.30399999999999999</v>
      </c>
      <c r="C964" s="1">
        <v>0.32619999999999999</v>
      </c>
      <c r="D964" s="1">
        <v>0.20400000000000001</v>
      </c>
    </row>
    <row r="965" spans="1:4" x14ac:dyDescent="0.4">
      <c r="A965">
        <v>3300</v>
      </c>
      <c r="B965">
        <v>0.31490000000000001</v>
      </c>
      <c r="C965" s="1">
        <v>0.3372</v>
      </c>
      <c r="D965" s="1">
        <v>0.21290000000000001</v>
      </c>
    </row>
    <row r="966" spans="1:4" x14ac:dyDescent="0.4">
      <c r="A966">
        <v>3350</v>
      </c>
      <c r="B966">
        <v>0.2923</v>
      </c>
      <c r="C966" s="1">
        <v>0.32</v>
      </c>
      <c r="D966" s="1">
        <v>0.2044</v>
      </c>
    </row>
    <row r="967" spans="1:4" x14ac:dyDescent="0.4">
      <c r="A967">
        <v>3400</v>
      </c>
      <c r="B967">
        <v>0.25</v>
      </c>
      <c r="C967" s="1">
        <v>0.27</v>
      </c>
      <c r="D967" s="1">
        <v>0.1661</v>
      </c>
    </row>
    <row r="968" spans="1:4" x14ac:dyDescent="0.4">
      <c r="A968">
        <v>3450</v>
      </c>
      <c r="B968">
        <v>0.19</v>
      </c>
      <c r="C968" s="1">
        <v>0.20520000000000002</v>
      </c>
      <c r="D968" s="1">
        <v>0.1384</v>
      </c>
    </row>
    <row r="969" spans="1:4" x14ac:dyDescent="0.4">
      <c r="A969">
        <v>3500</v>
      </c>
      <c r="B969">
        <v>0.13</v>
      </c>
      <c r="C969" s="1">
        <v>0.14000000000000001</v>
      </c>
      <c r="D969" s="1">
        <v>9.4399999999999998E-2</v>
      </c>
    </row>
    <row r="970" spans="1:4" x14ac:dyDescent="0.4">
      <c r="A970">
        <v>3550</v>
      </c>
      <c r="B970">
        <v>8.77E-2</v>
      </c>
      <c r="C970" s="1">
        <v>9.3800000000000008E-2</v>
      </c>
      <c r="D970" s="1">
        <v>6.25E-2</v>
      </c>
    </row>
    <row r="971" spans="1:4" x14ac:dyDescent="0.4">
      <c r="A971">
        <v>3600</v>
      </c>
      <c r="B971">
        <v>0.06</v>
      </c>
      <c r="C971" s="1">
        <v>7.0000000000000007E-2</v>
      </c>
      <c r="D971" s="1">
        <v>0.04</v>
      </c>
    </row>
    <row r="972" spans="1:4" x14ac:dyDescent="0.4">
      <c r="A972">
        <v>3650</v>
      </c>
      <c r="B972">
        <v>5.11E-2</v>
      </c>
      <c r="C972" s="1">
        <v>5.6400000000000006E-2</v>
      </c>
      <c r="D972" s="1">
        <v>3.27E-2</v>
      </c>
    </row>
    <row r="973" spans="1:4" x14ac:dyDescent="0.4">
      <c r="A973">
        <v>3700</v>
      </c>
      <c r="B973">
        <v>0.06</v>
      </c>
      <c r="C973" s="1">
        <v>7.0000000000000007E-2</v>
      </c>
      <c r="D973" s="1">
        <v>3.5500000000000004E-2</v>
      </c>
    </row>
    <row r="974" spans="1:4" x14ac:dyDescent="0.4">
      <c r="A974">
        <v>3750</v>
      </c>
      <c r="B974">
        <v>8.1000000000000003E-2</v>
      </c>
      <c r="C974" s="1">
        <v>0.1012</v>
      </c>
      <c r="D974" s="1">
        <v>4.8300000000000003E-2</v>
      </c>
    </row>
    <row r="975" spans="1:4" x14ac:dyDescent="0.4">
      <c r="A975">
        <v>3800</v>
      </c>
      <c r="B975">
        <v>0.10550000000000001</v>
      </c>
      <c r="C975" s="1">
        <v>0.13270000000000001</v>
      </c>
      <c r="D975" s="1">
        <v>6.6000000000000003E-2</v>
      </c>
    </row>
    <row r="976" spans="1:4" x14ac:dyDescent="0.4">
      <c r="A976">
        <v>3850</v>
      </c>
      <c r="B976">
        <v>0.1231</v>
      </c>
      <c r="C976" s="1">
        <v>0.15390000000000001</v>
      </c>
      <c r="D976" s="1">
        <v>7.740000000000001E-2</v>
      </c>
    </row>
    <row r="977" spans="1:4" x14ac:dyDescent="0.4">
      <c r="A977">
        <v>3900</v>
      </c>
      <c r="B977">
        <v>0.11810000000000001</v>
      </c>
      <c r="C977" s="1">
        <v>0.14000000000000001</v>
      </c>
      <c r="D977" s="1">
        <v>7.5900000000000009E-2</v>
      </c>
    </row>
    <row r="978" spans="1:4" x14ac:dyDescent="0.4">
      <c r="A978">
        <v>3950</v>
      </c>
      <c r="B978">
        <v>9.8600000000000007E-2</v>
      </c>
      <c r="C978" s="1">
        <v>0.11210000000000001</v>
      </c>
      <c r="D978" s="1">
        <v>6.6600000000000006E-2</v>
      </c>
    </row>
    <row r="979" spans="1:4" x14ac:dyDescent="0.4">
      <c r="A979">
        <v>4000</v>
      </c>
      <c r="B979">
        <v>0.08</v>
      </c>
      <c r="C979" s="1">
        <v>9.4406087628592428E-2</v>
      </c>
      <c r="D979" s="1">
        <v>5.5900000000000005E-2</v>
      </c>
    </row>
    <row r="980" spans="1:4" x14ac:dyDescent="0.4">
      <c r="A980">
        <v>4050</v>
      </c>
      <c r="B980">
        <v>7.8100000000000003E-2</v>
      </c>
      <c r="C980" s="1">
        <v>0.09</v>
      </c>
      <c r="D980" s="1">
        <v>5.1286138399136455E-2</v>
      </c>
    </row>
    <row r="981" spans="1:4" x14ac:dyDescent="0.4">
      <c r="A981">
        <v>4100</v>
      </c>
      <c r="B981">
        <v>0.08</v>
      </c>
      <c r="C981" s="1">
        <v>9.4406087628592428E-2</v>
      </c>
      <c r="D981" s="1">
        <v>5.3000000000000005E-2</v>
      </c>
    </row>
    <row r="982" spans="1:4" x14ac:dyDescent="0.4">
      <c r="A982">
        <v>4150</v>
      </c>
      <c r="B982">
        <v>8.5901352150539581E-2</v>
      </c>
      <c r="C982" s="1">
        <v>9.7723722095581098E-2</v>
      </c>
      <c r="D982" s="1">
        <v>5.6100000000000004E-2</v>
      </c>
    </row>
    <row r="983" spans="1:4" x14ac:dyDescent="0.4">
      <c r="A983">
        <v>4200</v>
      </c>
      <c r="B983">
        <v>8.6496791877569368E-2</v>
      </c>
      <c r="C983" s="1">
        <v>0.1</v>
      </c>
      <c r="D983" s="1">
        <v>5.67E-2</v>
      </c>
    </row>
    <row r="984" spans="1:4" x14ac:dyDescent="0.4">
      <c r="A984">
        <v>4250</v>
      </c>
      <c r="B984">
        <v>8.3560301823124808E-2</v>
      </c>
      <c r="C984" s="1">
        <v>9.3325430079699026E-2</v>
      </c>
      <c r="D984" s="1">
        <v>5.4954087385762455E-2</v>
      </c>
    </row>
    <row r="985" spans="1:4" x14ac:dyDescent="0.4">
      <c r="A985">
        <v>4300</v>
      </c>
      <c r="B985">
        <v>6.4565422903465536E-2</v>
      </c>
      <c r="C985" s="1">
        <v>7.3300000000000004E-2</v>
      </c>
      <c r="D985" s="1">
        <v>4.7863009232263776E-2</v>
      </c>
    </row>
    <row r="986" spans="1:4" x14ac:dyDescent="0.4">
      <c r="A986">
        <v>4350</v>
      </c>
      <c r="B986">
        <v>4.9659232145033622E-2</v>
      </c>
      <c r="C986" s="1">
        <v>5.675446054085477E-2</v>
      </c>
      <c r="D986" s="1">
        <v>3.5481338923357517E-2</v>
      </c>
    </row>
    <row r="987" spans="1:4" x14ac:dyDescent="0.4">
      <c r="A987">
        <v>4400</v>
      </c>
      <c r="B987">
        <v>3.6982817978026612E-2</v>
      </c>
      <c r="C987" s="1">
        <v>0.04</v>
      </c>
      <c r="D987" s="1">
        <v>2.5703957827688639E-2</v>
      </c>
    </row>
    <row r="988" spans="1:4" x14ac:dyDescent="0.4">
      <c r="A988">
        <v>4450</v>
      </c>
      <c r="B988">
        <v>2.5900000000000003E-2</v>
      </c>
      <c r="C988" s="1">
        <v>2.5003453616964284E-2</v>
      </c>
      <c r="D988" s="1">
        <v>1.8620871366628683E-2</v>
      </c>
    </row>
    <row r="989" spans="1:4" x14ac:dyDescent="0.4">
      <c r="A989">
        <v>4500</v>
      </c>
      <c r="B989">
        <v>1.6368165214278078E-2</v>
      </c>
      <c r="C989" s="1">
        <v>1.6106456351782688E-2</v>
      </c>
      <c r="D989" s="1">
        <v>1.2882495516931344E-2</v>
      </c>
    </row>
    <row r="990" spans="1:4" x14ac:dyDescent="0.4">
      <c r="A990">
        <v>4550</v>
      </c>
      <c r="B990">
        <v>0.01</v>
      </c>
      <c r="C990" s="1">
        <v>0.01</v>
      </c>
      <c r="D990" s="1">
        <v>7.7624711662869156E-3</v>
      </c>
    </row>
    <row r="991" spans="1:4" x14ac:dyDescent="0.4">
      <c r="A991">
        <v>4600</v>
      </c>
      <c r="B991">
        <v>6.223002851691594E-3</v>
      </c>
      <c r="C991" s="1">
        <v>6.1659500186148205E-3</v>
      </c>
      <c r="D991" s="1">
        <v>5.1286138399136471E-3</v>
      </c>
    </row>
    <row r="992" spans="1:4" x14ac:dyDescent="0.4">
      <c r="A992">
        <v>4650</v>
      </c>
      <c r="B992">
        <v>3.7844258471709346E-3</v>
      </c>
      <c r="C992" s="1">
        <v>4.0000000000000001E-3</v>
      </c>
      <c r="D992" s="1">
        <v>3.019951720402014E-3</v>
      </c>
    </row>
    <row r="993" spans="1:4" x14ac:dyDescent="0.4">
      <c r="A993">
        <v>4700</v>
      </c>
      <c r="B993">
        <v>2.089296130854039E-3</v>
      </c>
      <c r="C993" s="1">
        <v>2.1037784397664738E-3</v>
      </c>
      <c r="D993" s="1">
        <v>1.8197008586099826E-3</v>
      </c>
    </row>
    <row r="994" spans="1:4" x14ac:dyDescent="0.4">
      <c r="A994">
        <v>4750</v>
      </c>
      <c r="B994">
        <v>1.1857687481671587E-3</v>
      </c>
      <c r="C994" s="1">
        <v>1.1534532578210924E-3</v>
      </c>
      <c r="D994" s="1">
        <v>1.1220184543019633E-3</v>
      </c>
    </row>
    <row r="995" spans="1:4" x14ac:dyDescent="0.4">
      <c r="A995">
        <v>4800</v>
      </c>
      <c r="B995">
        <v>7.7268058509570158E-4</v>
      </c>
      <c r="C995" s="1">
        <v>7.2610595743515449E-4</v>
      </c>
      <c r="D995" s="1">
        <v>6.3095734448019288E-4</v>
      </c>
    </row>
    <row r="996" spans="1:4" x14ac:dyDescent="0.4">
      <c r="A996">
        <v>4850</v>
      </c>
      <c r="B996">
        <v>5.1760683195056746E-4</v>
      </c>
      <c r="C996" s="1">
        <v>4.6881338214526508E-4</v>
      </c>
      <c r="D996" s="1">
        <v>4.1686938347033518E-4</v>
      </c>
    </row>
    <row r="997" spans="1:4" x14ac:dyDescent="0.4">
      <c r="A997">
        <v>4900</v>
      </c>
      <c r="B997">
        <v>3.1477483141013158E-4</v>
      </c>
      <c r="C997" s="1">
        <v>2.7861211686297662E-4</v>
      </c>
      <c r="D997" s="1">
        <v>2.454708915685028E-4</v>
      </c>
    </row>
    <row r="998" spans="1:4" x14ac:dyDescent="0.4">
      <c r="A998">
        <v>4950</v>
      </c>
      <c r="B998">
        <v>1.4927944095789939E-4</v>
      </c>
      <c r="C998" s="1">
        <v>1.3931568029453014E-4</v>
      </c>
      <c r="D998" s="1">
        <v>1.2302687708123794E-4</v>
      </c>
    </row>
    <row r="999" spans="1:4" x14ac:dyDescent="0.4">
      <c r="A999">
        <v>5000</v>
      </c>
      <c r="B999">
        <v>5.7543993733715569E-5</v>
      </c>
      <c r="C999" s="1">
        <v>5.2119471110508027E-5</v>
      </c>
      <c r="D999" s="1">
        <v>5.4954087385762447E-5</v>
      </c>
    </row>
    <row r="1000" spans="1:4" x14ac:dyDescent="0.4">
      <c r="A1000">
        <v>5050</v>
      </c>
      <c r="B1000">
        <v>1.8197008586099817E-5</v>
      </c>
      <c r="C1000" s="1">
        <v>1.8197008586099817E-5</v>
      </c>
      <c r="D1000" s="1">
        <v>1.9952623149688769E-5</v>
      </c>
    </row>
    <row r="1001" spans="1:4" x14ac:dyDescent="0.4">
      <c r="A1001">
        <v>5100</v>
      </c>
      <c r="B1001">
        <v>1.0000000000000001E-5</v>
      </c>
      <c r="C1001" s="1">
        <v>1.0000000000000001E-5</v>
      </c>
      <c r="D1001" s="1">
        <v>1.0000000000000001E-5</v>
      </c>
    </row>
    <row r="1002" spans="1:4" x14ac:dyDescent="0.4">
      <c r="A1002">
        <v>5150</v>
      </c>
      <c r="B1002">
        <v>1.0000000000000001E-5</v>
      </c>
      <c r="C1002" s="1">
        <v>1.0000000000000001E-5</v>
      </c>
      <c r="D1002" s="1">
        <v>1.0000000000000001E-5</v>
      </c>
    </row>
    <row r="1003" spans="1:4" x14ac:dyDescent="0.4">
      <c r="A1003">
        <v>5200</v>
      </c>
      <c r="B1003">
        <v>1.0000000000000001E-5</v>
      </c>
      <c r="C1003" s="1">
        <v>1.0000000000000001E-5</v>
      </c>
      <c r="D1003" s="1">
        <v>1.0000000000000001E-5</v>
      </c>
    </row>
  </sheetData>
  <sheetProtection sheet="1" objects="1" scenarios="1"/>
  <phoneticPr fontId="12"/>
  <pageMargins left="0.7" right="0.7" top="0.75" bottom="0.75" header="0.3" footer="0.3"/>
  <pageSetup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94DB2-A46F-4EDD-AAEB-ECDDAC865AAC}">
  <dimension ref="A1:D372"/>
  <sheetViews>
    <sheetView workbookViewId="0">
      <selection activeCell="A5" sqref="A5"/>
    </sheetView>
  </sheetViews>
  <sheetFormatPr defaultRowHeight="18.75" x14ac:dyDescent="0.4"/>
  <cols>
    <col min="1" max="1" width="20.875" bestFit="1" customWidth="1"/>
    <col min="2" max="2" width="17.5" bestFit="1" customWidth="1"/>
    <col min="3" max="4" width="31.875" bestFit="1" customWidth="1"/>
  </cols>
  <sheetData>
    <row r="1" spans="1:4" x14ac:dyDescent="0.4">
      <c r="A1" t="s">
        <v>165</v>
      </c>
      <c r="B1" t="s">
        <v>166</v>
      </c>
      <c r="C1" t="s">
        <v>167</v>
      </c>
      <c r="D1" t="s">
        <v>168</v>
      </c>
    </row>
    <row r="2" spans="1:4" x14ac:dyDescent="0.4">
      <c r="A2">
        <v>0.19</v>
      </c>
      <c r="D2" s="1">
        <v>10000000000</v>
      </c>
    </row>
    <row r="3" spans="1:4" x14ac:dyDescent="0.4">
      <c r="A3">
        <v>1.55</v>
      </c>
      <c r="D3" s="1">
        <v>10000000000</v>
      </c>
    </row>
    <row r="4" spans="1:4" x14ac:dyDescent="0.4">
      <c r="A4">
        <v>1.7</v>
      </c>
      <c r="B4">
        <v>57.125766174295912</v>
      </c>
      <c r="C4">
        <v>2.5384542052418952</v>
      </c>
      <c r="D4">
        <f>C4*100</f>
        <v>253.84542052418954</v>
      </c>
    </row>
    <row r="5" spans="1:4" x14ac:dyDescent="0.4">
      <c r="A5">
        <v>3</v>
      </c>
      <c r="B5">
        <v>57.125766174295912</v>
      </c>
      <c r="C5">
        <v>2.5384542052418952</v>
      </c>
      <c r="D5">
        <f>C5*100</f>
        <v>253.84542052418954</v>
      </c>
    </row>
    <row r="6" spans="1:4" x14ac:dyDescent="0.4">
      <c r="A6">
        <v>3.01</v>
      </c>
      <c r="B6">
        <v>57.442336521480527</v>
      </c>
      <c r="C6">
        <v>2.5244645352923594</v>
      </c>
      <c r="D6">
        <f t="shared" ref="D6:D69" si="0">C6*100</f>
        <v>252.44645352923592</v>
      </c>
    </row>
    <row r="7" spans="1:4" x14ac:dyDescent="0.4">
      <c r="A7">
        <v>3.01</v>
      </c>
      <c r="B7">
        <v>57.727535565266287</v>
      </c>
      <c r="C7">
        <v>2.5119925864297157</v>
      </c>
      <c r="D7">
        <f t="shared" si="0"/>
        <v>251.19925864297156</v>
      </c>
    </row>
    <row r="8" spans="1:4" x14ac:dyDescent="0.4">
      <c r="A8">
        <v>3.02</v>
      </c>
      <c r="B8">
        <v>57.888152732959405</v>
      </c>
      <c r="C8">
        <v>2.5050227814618551</v>
      </c>
      <c r="D8">
        <f t="shared" si="0"/>
        <v>250.50227814618552</v>
      </c>
    </row>
    <row r="9" spans="1:4" x14ac:dyDescent="0.4">
      <c r="A9">
        <v>3.03</v>
      </c>
      <c r="B9">
        <v>58.017044325931622</v>
      </c>
      <c r="C9">
        <v>2.4994575828122922</v>
      </c>
      <c r="D9">
        <f t="shared" si="0"/>
        <v>249.94575828122922</v>
      </c>
    </row>
    <row r="10" spans="1:4" x14ac:dyDescent="0.4">
      <c r="A10">
        <v>3.04</v>
      </c>
      <c r="B10">
        <v>58.254239033172183</v>
      </c>
      <c r="C10">
        <v>2.4892805018057449</v>
      </c>
      <c r="D10">
        <f t="shared" si="0"/>
        <v>248.9280501805745</v>
      </c>
    </row>
    <row r="11" spans="1:4" x14ac:dyDescent="0.4">
      <c r="A11">
        <v>3.04</v>
      </c>
      <c r="B11">
        <v>58.482570235926602</v>
      </c>
      <c r="C11">
        <v>2.4795617016798697</v>
      </c>
      <c r="D11">
        <f t="shared" si="0"/>
        <v>247.95617016798695</v>
      </c>
    </row>
    <row r="12" spans="1:4" x14ac:dyDescent="0.4">
      <c r="A12">
        <v>3.05</v>
      </c>
      <c r="B12">
        <v>58.679380664442647</v>
      </c>
      <c r="C12">
        <v>2.4712452607850648</v>
      </c>
      <c r="D12">
        <f t="shared" si="0"/>
        <v>247.12452607850648</v>
      </c>
    </row>
    <row r="13" spans="1:4" x14ac:dyDescent="0.4">
      <c r="A13">
        <v>3.06</v>
      </c>
      <c r="B13">
        <v>58.804606554091329</v>
      </c>
      <c r="C13">
        <v>2.4659826818060315</v>
      </c>
      <c r="D13">
        <f t="shared" si="0"/>
        <v>246.59826818060316</v>
      </c>
    </row>
    <row r="14" spans="1:4" x14ac:dyDescent="0.4">
      <c r="A14">
        <v>3.06</v>
      </c>
      <c r="B14">
        <v>58.977770837743208</v>
      </c>
      <c r="C14">
        <v>2.4587423246591382</v>
      </c>
      <c r="D14">
        <f t="shared" si="0"/>
        <v>245.87423246591382</v>
      </c>
    </row>
    <row r="15" spans="1:4" x14ac:dyDescent="0.4">
      <c r="A15">
        <v>3.07</v>
      </c>
      <c r="B15">
        <v>59.215339797852373</v>
      </c>
      <c r="C15">
        <v>2.4488779743195179</v>
      </c>
      <c r="D15">
        <f t="shared" si="0"/>
        <v>244.88779743195178</v>
      </c>
    </row>
    <row r="16" spans="1:4" x14ac:dyDescent="0.4">
      <c r="A16">
        <v>3.08</v>
      </c>
      <c r="B16">
        <v>59.447054464548202</v>
      </c>
      <c r="C16">
        <v>2.4393326579247989</v>
      </c>
      <c r="D16">
        <f t="shared" si="0"/>
        <v>243.93326579247989</v>
      </c>
    </row>
    <row r="17" spans="1:4" x14ac:dyDescent="0.4">
      <c r="A17">
        <v>3.09</v>
      </c>
      <c r="B17">
        <v>59.679657218802873</v>
      </c>
      <c r="C17">
        <v>2.4298253061533832</v>
      </c>
      <c r="D17">
        <f t="shared" si="0"/>
        <v>242.98253061533833</v>
      </c>
    </row>
    <row r="18" spans="1:4" x14ac:dyDescent="0.4">
      <c r="A18">
        <v>3.09</v>
      </c>
      <c r="B18">
        <v>59.922147518359679</v>
      </c>
      <c r="C18">
        <v>2.4199923964403376</v>
      </c>
      <c r="D18">
        <f t="shared" si="0"/>
        <v>241.99923964403376</v>
      </c>
    </row>
    <row r="19" spans="1:4" x14ac:dyDescent="0.4">
      <c r="A19">
        <v>3.1</v>
      </c>
      <c r="B19">
        <v>60.093750826557411</v>
      </c>
      <c r="C19">
        <v>2.4130818825294802</v>
      </c>
      <c r="D19">
        <f t="shared" si="0"/>
        <v>241.30818825294801</v>
      </c>
    </row>
    <row r="20" spans="1:4" x14ac:dyDescent="0.4">
      <c r="A20">
        <v>3.11</v>
      </c>
      <c r="B20">
        <v>60.293331673032938</v>
      </c>
      <c r="C20">
        <v>2.4050941845309404</v>
      </c>
      <c r="D20">
        <f t="shared" si="0"/>
        <v>240.50941845309404</v>
      </c>
    </row>
    <row r="21" spans="1:4" x14ac:dyDescent="0.4">
      <c r="A21">
        <v>3.12</v>
      </c>
      <c r="B21">
        <v>60.557356703511985</v>
      </c>
      <c r="C21">
        <v>2.3946081742434577</v>
      </c>
      <c r="D21">
        <f t="shared" si="0"/>
        <v>239.46081742434578</v>
      </c>
    </row>
    <row r="22" spans="1:4" x14ac:dyDescent="0.4">
      <c r="A22">
        <v>3.12</v>
      </c>
      <c r="B22">
        <v>60.755447826473443</v>
      </c>
      <c r="C22">
        <v>2.3868006336975731</v>
      </c>
      <c r="D22">
        <f t="shared" si="0"/>
        <v>238.68006336975731</v>
      </c>
    </row>
    <row r="23" spans="1:4" x14ac:dyDescent="0.4">
      <c r="A23">
        <v>3.13</v>
      </c>
      <c r="B23">
        <v>61.105735635616234</v>
      </c>
      <c r="C23">
        <v>2.3731183311094144</v>
      </c>
      <c r="D23">
        <f t="shared" si="0"/>
        <v>237.31183311094145</v>
      </c>
    </row>
    <row r="24" spans="1:4" x14ac:dyDescent="0.4">
      <c r="A24">
        <v>3.14</v>
      </c>
      <c r="B24">
        <v>61.404435852092796</v>
      </c>
      <c r="C24">
        <v>2.3615743612090259</v>
      </c>
      <c r="D24">
        <f t="shared" si="0"/>
        <v>236.15743612090259</v>
      </c>
    </row>
    <row r="25" spans="1:4" x14ac:dyDescent="0.4">
      <c r="A25">
        <v>3.15</v>
      </c>
      <c r="B25">
        <v>61.574733257173428</v>
      </c>
      <c r="C25">
        <v>2.3550429486580509</v>
      </c>
      <c r="D25">
        <f t="shared" si="0"/>
        <v>235.50429486580509</v>
      </c>
    </row>
    <row r="26" spans="1:4" x14ac:dyDescent="0.4">
      <c r="A26">
        <v>3.15</v>
      </c>
      <c r="B26">
        <v>61.884194831244614</v>
      </c>
      <c r="C26">
        <v>2.3432661888588107</v>
      </c>
      <c r="D26">
        <f t="shared" si="0"/>
        <v>234.32661888588106</v>
      </c>
    </row>
    <row r="27" spans="1:4" x14ac:dyDescent="0.4">
      <c r="A27">
        <v>3.16</v>
      </c>
      <c r="B27">
        <v>62.091019764784249</v>
      </c>
      <c r="C27">
        <v>2.335460778742946</v>
      </c>
      <c r="D27">
        <f t="shared" si="0"/>
        <v>233.54607787429461</v>
      </c>
    </row>
    <row r="28" spans="1:4" x14ac:dyDescent="0.4">
      <c r="A28">
        <v>3.17</v>
      </c>
      <c r="B28">
        <v>62.356095776756135</v>
      </c>
      <c r="C28">
        <v>2.3255327256531193</v>
      </c>
      <c r="D28">
        <f t="shared" si="0"/>
        <v>232.55327256531194</v>
      </c>
    </row>
    <row r="29" spans="1:4" x14ac:dyDescent="0.4">
      <c r="A29">
        <v>3.18</v>
      </c>
      <c r="B29">
        <v>62.583463051223873</v>
      </c>
      <c r="C29">
        <v>2.3170840075455179</v>
      </c>
      <c r="D29">
        <f t="shared" si="0"/>
        <v>231.7084007545518</v>
      </c>
    </row>
    <row r="30" spans="1:4" x14ac:dyDescent="0.4">
      <c r="A30">
        <v>3.19</v>
      </c>
      <c r="B30">
        <v>62.910892653068359</v>
      </c>
      <c r="C30">
        <v>2.3050243806345674</v>
      </c>
      <c r="D30">
        <f t="shared" si="0"/>
        <v>230.50243806345674</v>
      </c>
    </row>
    <row r="31" spans="1:4" x14ac:dyDescent="0.4">
      <c r="A31">
        <v>3.19</v>
      </c>
      <c r="B31">
        <v>63.137570909997208</v>
      </c>
      <c r="C31">
        <v>2.2967488182198279</v>
      </c>
      <c r="D31">
        <f t="shared" si="0"/>
        <v>229.67488182198278</v>
      </c>
    </row>
    <row r="32" spans="1:4" x14ac:dyDescent="0.4">
      <c r="A32">
        <v>3.2</v>
      </c>
      <c r="B32">
        <v>63.469055994197355</v>
      </c>
      <c r="C32">
        <v>2.2847533983499657</v>
      </c>
      <c r="D32">
        <f t="shared" si="0"/>
        <v>228.47533983499656</v>
      </c>
    </row>
    <row r="33" spans="1:4" x14ac:dyDescent="0.4">
      <c r="A33">
        <v>3.21</v>
      </c>
      <c r="B33">
        <v>63.866094043288399</v>
      </c>
      <c r="C33">
        <v>2.2705497110018689</v>
      </c>
      <c r="D33">
        <f t="shared" si="0"/>
        <v>227.05497110018689</v>
      </c>
    </row>
    <row r="34" spans="1:4" x14ac:dyDescent="0.4">
      <c r="A34">
        <v>3.22</v>
      </c>
      <c r="B34">
        <v>64.148742927126406</v>
      </c>
      <c r="C34">
        <v>2.2605453319255333</v>
      </c>
      <c r="D34">
        <f t="shared" si="0"/>
        <v>226.05453319255332</v>
      </c>
    </row>
    <row r="35" spans="1:4" x14ac:dyDescent="0.4">
      <c r="A35">
        <v>3.22</v>
      </c>
      <c r="B35">
        <v>64.428694365082521</v>
      </c>
      <c r="C35">
        <v>2.2507229550719599</v>
      </c>
      <c r="D35">
        <f t="shared" si="0"/>
        <v>225.07229550719597</v>
      </c>
    </row>
    <row r="36" spans="1:4" x14ac:dyDescent="0.4">
      <c r="A36">
        <v>3.23</v>
      </c>
      <c r="B36">
        <v>64.665201245275171</v>
      </c>
      <c r="C36">
        <v>2.2424911479480172</v>
      </c>
      <c r="D36">
        <f t="shared" si="0"/>
        <v>224.24911479480173</v>
      </c>
    </row>
    <row r="37" spans="1:4" x14ac:dyDescent="0.4">
      <c r="A37">
        <v>3.24</v>
      </c>
      <c r="B37">
        <v>65.015168920372929</v>
      </c>
      <c r="C37">
        <v>2.2304201278075348</v>
      </c>
      <c r="D37">
        <f t="shared" si="0"/>
        <v>223.04201278075348</v>
      </c>
    </row>
    <row r="38" spans="1:4" x14ac:dyDescent="0.4">
      <c r="A38">
        <v>3.25</v>
      </c>
      <c r="B38">
        <v>65.277571133251854</v>
      </c>
      <c r="C38">
        <v>2.2214543043703903</v>
      </c>
      <c r="D38">
        <f t="shared" si="0"/>
        <v>222.14543043703904</v>
      </c>
    </row>
    <row r="39" spans="1:4" x14ac:dyDescent="0.4">
      <c r="A39">
        <v>3.26</v>
      </c>
      <c r="B39">
        <v>65.678021273891133</v>
      </c>
      <c r="C39">
        <v>2.2079097171347439</v>
      </c>
      <c r="D39">
        <f t="shared" si="0"/>
        <v>220.79097171347439</v>
      </c>
    </row>
    <row r="40" spans="1:4" x14ac:dyDescent="0.4">
      <c r="A40">
        <v>3.27</v>
      </c>
      <c r="B40">
        <v>66.118666509187392</v>
      </c>
      <c r="C40">
        <v>2.1931951902365867</v>
      </c>
      <c r="D40">
        <f t="shared" si="0"/>
        <v>219.31951902365867</v>
      </c>
    </row>
    <row r="41" spans="1:4" x14ac:dyDescent="0.4">
      <c r="A41">
        <v>3.27</v>
      </c>
      <c r="B41">
        <v>66.367270582582634</v>
      </c>
      <c r="C41">
        <v>2.1849797362446188</v>
      </c>
      <c r="D41">
        <f t="shared" si="0"/>
        <v>218.49797362446188</v>
      </c>
    </row>
    <row r="42" spans="1:4" x14ac:dyDescent="0.4">
      <c r="A42">
        <v>3.28</v>
      </c>
      <c r="B42">
        <v>66.823942627059864</v>
      </c>
      <c r="C42">
        <v>2.1700476756078961</v>
      </c>
      <c r="D42">
        <f t="shared" si="0"/>
        <v>217.00476756078962</v>
      </c>
    </row>
    <row r="43" spans="1:4" x14ac:dyDescent="0.4">
      <c r="A43">
        <v>3.29</v>
      </c>
      <c r="B43">
        <v>67.235785751127807</v>
      </c>
      <c r="C43">
        <v>2.1567553610448327</v>
      </c>
      <c r="D43">
        <f t="shared" si="0"/>
        <v>215.67553610448326</v>
      </c>
    </row>
    <row r="44" spans="1:4" x14ac:dyDescent="0.4">
      <c r="A44">
        <v>3.3</v>
      </c>
      <c r="B44">
        <v>67.646259816057977</v>
      </c>
      <c r="C44">
        <v>2.1436682791793271</v>
      </c>
      <c r="D44">
        <f t="shared" si="0"/>
        <v>214.36682791793271</v>
      </c>
    </row>
    <row r="45" spans="1:4" x14ac:dyDescent="0.4">
      <c r="A45">
        <v>3.31</v>
      </c>
      <c r="B45">
        <v>68.141053069671443</v>
      </c>
      <c r="C45">
        <v>2.1281024410429743</v>
      </c>
      <c r="D45">
        <f t="shared" si="0"/>
        <v>212.81024410429742</v>
      </c>
    </row>
    <row r="46" spans="1:4" x14ac:dyDescent="0.4">
      <c r="A46">
        <v>3.32</v>
      </c>
      <c r="B46">
        <v>68.625444768282833</v>
      </c>
      <c r="C46">
        <v>2.1130812610751577</v>
      </c>
      <c r="D46">
        <f t="shared" si="0"/>
        <v>211.30812610751576</v>
      </c>
    </row>
    <row r="47" spans="1:4" x14ac:dyDescent="0.4">
      <c r="A47">
        <v>3.32</v>
      </c>
      <c r="B47">
        <v>69.023172494224767</v>
      </c>
      <c r="C47">
        <v>2.1009051907160581</v>
      </c>
      <c r="D47">
        <f t="shared" si="0"/>
        <v>210.0905190716058</v>
      </c>
    </row>
    <row r="48" spans="1:4" x14ac:dyDescent="0.4">
      <c r="A48">
        <v>3.33</v>
      </c>
      <c r="B48">
        <v>69.64496921824562</v>
      </c>
      <c r="C48">
        <v>2.0821481149397445</v>
      </c>
      <c r="D48">
        <f t="shared" si="0"/>
        <v>208.21481149397445</v>
      </c>
    </row>
    <row r="49" spans="1:4" x14ac:dyDescent="0.4">
      <c r="A49">
        <v>3.34</v>
      </c>
      <c r="B49">
        <v>70.164441753744597</v>
      </c>
      <c r="C49">
        <v>2.0667326319184687</v>
      </c>
      <c r="D49">
        <f t="shared" si="0"/>
        <v>206.67326319184687</v>
      </c>
    </row>
    <row r="50" spans="1:4" x14ac:dyDescent="0.4">
      <c r="A50">
        <v>3.35</v>
      </c>
      <c r="B50">
        <v>70.671935445504559</v>
      </c>
      <c r="C50">
        <v>2.0518914680725757</v>
      </c>
      <c r="D50">
        <f t="shared" si="0"/>
        <v>205.18914680725757</v>
      </c>
    </row>
    <row r="51" spans="1:4" x14ac:dyDescent="0.4">
      <c r="A51">
        <v>3.36</v>
      </c>
      <c r="B51">
        <v>71.194462929518892</v>
      </c>
      <c r="C51">
        <v>2.0368317338999358</v>
      </c>
      <c r="D51">
        <f t="shared" si="0"/>
        <v>203.68317338999358</v>
      </c>
    </row>
    <row r="52" spans="1:4" x14ac:dyDescent="0.4">
      <c r="A52">
        <v>3.37</v>
      </c>
      <c r="B52">
        <v>71.447745279657696</v>
      </c>
      <c r="C52">
        <v>2.0296111627485272</v>
      </c>
      <c r="D52">
        <f t="shared" si="0"/>
        <v>202.96111627485271</v>
      </c>
    </row>
    <row r="53" spans="1:4" x14ac:dyDescent="0.4">
      <c r="A53">
        <v>3.38</v>
      </c>
      <c r="B53">
        <v>71.63324407974747</v>
      </c>
      <c r="C53">
        <v>2.0243553567303114</v>
      </c>
      <c r="D53">
        <f t="shared" si="0"/>
        <v>202.43553567303115</v>
      </c>
    </row>
    <row r="54" spans="1:4" x14ac:dyDescent="0.4">
      <c r="A54">
        <v>3.38</v>
      </c>
      <c r="B54">
        <v>72.066957047281861</v>
      </c>
      <c r="C54">
        <v>2.012172392372102</v>
      </c>
      <c r="D54">
        <f t="shared" si="0"/>
        <v>201.21723923721021</v>
      </c>
    </row>
    <row r="55" spans="1:4" x14ac:dyDescent="0.4">
      <c r="A55">
        <v>3.39</v>
      </c>
      <c r="B55">
        <v>72.505570686403331</v>
      </c>
      <c r="C55">
        <v>2</v>
      </c>
      <c r="D55">
        <f t="shared" si="0"/>
        <v>200</v>
      </c>
    </row>
    <row r="56" spans="1:4" x14ac:dyDescent="0.4">
      <c r="A56">
        <v>3.4</v>
      </c>
      <c r="B56">
        <v>72.992312765921355</v>
      </c>
      <c r="C56">
        <v>1.9866631961346681</v>
      </c>
      <c r="D56">
        <f t="shared" si="0"/>
        <v>198.66631961346681</v>
      </c>
    </row>
    <row r="57" spans="1:4" x14ac:dyDescent="0.4">
      <c r="A57">
        <v>3.41</v>
      </c>
      <c r="B57">
        <v>72.715877104232248</v>
      </c>
      <c r="C57">
        <v>1.9942156671636524</v>
      </c>
      <c r="D57">
        <f t="shared" si="0"/>
        <v>199.42156671636525</v>
      </c>
    </row>
    <row r="58" spans="1:4" x14ac:dyDescent="0.4">
      <c r="A58">
        <v>3.42</v>
      </c>
      <c r="B58">
        <v>71.65489428786401</v>
      </c>
      <c r="C58">
        <v>2.0237437067486792</v>
      </c>
      <c r="D58">
        <f t="shared" si="0"/>
        <v>202.37437067486792</v>
      </c>
    </row>
    <row r="59" spans="1:4" x14ac:dyDescent="0.4">
      <c r="A59">
        <v>3.43</v>
      </c>
      <c r="B59">
        <v>71.439184896193709</v>
      </c>
      <c r="C59">
        <v>2.0298543661089963</v>
      </c>
      <c r="D59">
        <f t="shared" si="0"/>
        <v>202.98543661089963</v>
      </c>
    </row>
    <row r="60" spans="1:4" x14ac:dyDescent="0.4">
      <c r="A60">
        <v>3.44</v>
      </c>
      <c r="B60">
        <v>73.837926148364062</v>
      </c>
      <c r="C60">
        <v>1.9639113520256892</v>
      </c>
      <c r="D60">
        <f t="shared" si="0"/>
        <v>196.39113520256893</v>
      </c>
    </row>
    <row r="61" spans="1:4" x14ac:dyDescent="0.4">
      <c r="A61">
        <v>3.45</v>
      </c>
      <c r="B61">
        <v>75.100323711326212</v>
      </c>
      <c r="C61">
        <v>1.9308990188938013</v>
      </c>
      <c r="D61">
        <f t="shared" si="0"/>
        <v>193.08990188938014</v>
      </c>
    </row>
    <row r="62" spans="1:4" x14ac:dyDescent="0.4">
      <c r="A62">
        <v>3.46</v>
      </c>
      <c r="B62">
        <v>75.992202304559811</v>
      </c>
      <c r="C62">
        <v>1.9082371213777214</v>
      </c>
      <c r="D62">
        <f t="shared" si="0"/>
        <v>190.82371213777213</v>
      </c>
    </row>
    <row r="63" spans="1:4" x14ac:dyDescent="0.4">
      <c r="A63">
        <v>3.47</v>
      </c>
      <c r="B63">
        <v>76.765747735353258</v>
      </c>
      <c r="C63">
        <v>1.8890083878649444</v>
      </c>
      <c r="D63">
        <f t="shared" si="0"/>
        <v>188.90083878649443</v>
      </c>
    </row>
    <row r="64" spans="1:4" x14ac:dyDescent="0.4">
      <c r="A64">
        <v>3.48</v>
      </c>
      <c r="B64">
        <v>77.354634194621454</v>
      </c>
      <c r="C64">
        <v>1.8746277179459461</v>
      </c>
      <c r="D64">
        <f t="shared" si="0"/>
        <v>187.4627717945946</v>
      </c>
    </row>
    <row r="65" spans="1:4" x14ac:dyDescent="0.4">
      <c r="A65">
        <v>3.48</v>
      </c>
      <c r="B65">
        <v>77.706530434547275</v>
      </c>
      <c r="C65">
        <v>1.8661384128448575</v>
      </c>
      <c r="D65">
        <f t="shared" si="0"/>
        <v>186.61384128448574</v>
      </c>
    </row>
    <row r="66" spans="1:4" x14ac:dyDescent="0.4">
      <c r="A66">
        <v>3.49</v>
      </c>
      <c r="B66">
        <v>78.034352127073916</v>
      </c>
      <c r="C66">
        <v>1.8582987802175299</v>
      </c>
      <c r="D66">
        <f t="shared" si="0"/>
        <v>185.82987802175299</v>
      </c>
    </row>
    <row r="67" spans="1:4" x14ac:dyDescent="0.4">
      <c r="A67">
        <v>3.5</v>
      </c>
      <c r="B67">
        <v>77.673417934164178</v>
      </c>
      <c r="C67">
        <v>1.8669339553940809</v>
      </c>
      <c r="D67">
        <f t="shared" si="0"/>
        <v>186.6933955394081</v>
      </c>
    </row>
    <row r="68" spans="1:4" x14ac:dyDescent="0.4">
      <c r="A68">
        <v>3.51</v>
      </c>
      <c r="B68">
        <v>76.914669276369352</v>
      </c>
      <c r="C68">
        <v>1.8853509055828279</v>
      </c>
      <c r="D68">
        <f t="shared" si="0"/>
        <v>188.5350905582828</v>
      </c>
    </row>
    <row r="69" spans="1:4" x14ac:dyDescent="0.4">
      <c r="A69">
        <v>3.52</v>
      </c>
      <c r="B69">
        <v>78.504185058716061</v>
      </c>
      <c r="C69">
        <v>1.8471772079965889</v>
      </c>
      <c r="D69">
        <f t="shared" si="0"/>
        <v>184.71772079965888</v>
      </c>
    </row>
    <row r="70" spans="1:4" x14ac:dyDescent="0.4">
      <c r="A70">
        <v>3.53</v>
      </c>
      <c r="B70">
        <v>79.721348974391049</v>
      </c>
      <c r="C70">
        <v>1.8189750078036024</v>
      </c>
      <c r="D70">
        <f t="shared" ref="D70:D133" si="1">C70*100</f>
        <v>181.89750078036025</v>
      </c>
    </row>
    <row r="71" spans="1:4" x14ac:dyDescent="0.4">
      <c r="A71">
        <v>3.54</v>
      </c>
      <c r="B71">
        <v>80.250693251280111</v>
      </c>
      <c r="C71">
        <v>1.8069768060289439</v>
      </c>
      <c r="D71">
        <f t="shared" si="1"/>
        <v>180.69768060289439</v>
      </c>
    </row>
    <row r="72" spans="1:4" x14ac:dyDescent="0.4">
      <c r="A72">
        <v>3.55</v>
      </c>
      <c r="B72">
        <v>80.657037621266582</v>
      </c>
      <c r="C72">
        <v>1.797873386495068</v>
      </c>
      <c r="D72">
        <f t="shared" si="1"/>
        <v>179.78733864950681</v>
      </c>
    </row>
    <row r="73" spans="1:4" x14ac:dyDescent="0.4">
      <c r="A73">
        <v>3.56</v>
      </c>
      <c r="B73">
        <v>81.035422018156353</v>
      </c>
      <c r="C73">
        <v>1.7894784498107046</v>
      </c>
      <c r="D73">
        <f t="shared" si="1"/>
        <v>178.94784498107046</v>
      </c>
    </row>
    <row r="74" spans="1:4" x14ac:dyDescent="0.4">
      <c r="A74">
        <v>3.57</v>
      </c>
      <c r="B74">
        <v>81.294728150625289</v>
      </c>
      <c r="C74">
        <v>1.7837705429572961</v>
      </c>
      <c r="D74">
        <f t="shared" si="1"/>
        <v>178.37705429572961</v>
      </c>
    </row>
    <row r="75" spans="1:4" x14ac:dyDescent="0.4">
      <c r="A75">
        <v>3.58</v>
      </c>
      <c r="B75">
        <v>81.592583939497246</v>
      </c>
      <c r="C75">
        <v>1.7772588435284231</v>
      </c>
      <c r="D75">
        <f t="shared" si="1"/>
        <v>177.72588435284231</v>
      </c>
    </row>
    <row r="76" spans="1:4" x14ac:dyDescent="0.4">
      <c r="A76">
        <v>3.59</v>
      </c>
      <c r="B76">
        <v>81.700404307653955</v>
      </c>
      <c r="C76">
        <v>1.7749133875365848</v>
      </c>
      <c r="D76">
        <f t="shared" si="1"/>
        <v>177.49133875365848</v>
      </c>
    </row>
    <row r="77" spans="1:4" x14ac:dyDescent="0.4">
      <c r="A77">
        <v>3.6</v>
      </c>
      <c r="B77">
        <v>81.876857836350581</v>
      </c>
      <c r="C77">
        <v>1.771088256252386</v>
      </c>
      <c r="D77">
        <f t="shared" si="1"/>
        <v>177.10882562523861</v>
      </c>
    </row>
    <row r="78" spans="1:4" x14ac:dyDescent="0.4">
      <c r="A78">
        <v>3.61</v>
      </c>
      <c r="B78">
        <v>82.019111481441314</v>
      </c>
      <c r="C78">
        <v>1.7680164872990451</v>
      </c>
      <c r="D78">
        <f t="shared" si="1"/>
        <v>176.80164872990451</v>
      </c>
    </row>
    <row r="79" spans="1:4" x14ac:dyDescent="0.4">
      <c r="A79">
        <v>3.62</v>
      </c>
      <c r="B79">
        <v>82.185302852065519</v>
      </c>
      <c r="C79">
        <v>1.7644412850047941</v>
      </c>
      <c r="D79">
        <f t="shared" si="1"/>
        <v>176.44412850047942</v>
      </c>
    </row>
    <row r="80" spans="1:4" x14ac:dyDescent="0.4">
      <c r="A80">
        <v>3.63</v>
      </c>
      <c r="B80">
        <v>82.364853062099826</v>
      </c>
      <c r="C80">
        <v>1.7605949137488781</v>
      </c>
      <c r="D80">
        <f t="shared" si="1"/>
        <v>176.05949137488781</v>
      </c>
    </row>
    <row r="81" spans="1:4" x14ac:dyDescent="0.4">
      <c r="A81">
        <v>3.64</v>
      </c>
      <c r="B81">
        <v>82.527782820409186</v>
      </c>
      <c r="C81">
        <v>1.7571190745348038</v>
      </c>
      <c r="D81">
        <f t="shared" si="1"/>
        <v>175.71190745348036</v>
      </c>
    </row>
    <row r="82" spans="1:4" x14ac:dyDescent="0.4">
      <c r="A82">
        <v>3.65</v>
      </c>
      <c r="B82">
        <v>82.699095819099071</v>
      </c>
      <c r="C82">
        <v>1.753479163665981</v>
      </c>
      <c r="D82">
        <f t="shared" si="1"/>
        <v>175.3479163665981</v>
      </c>
    </row>
    <row r="83" spans="1:4" x14ac:dyDescent="0.4">
      <c r="A83">
        <v>3.66</v>
      </c>
      <c r="B83">
        <v>82.85254535194025</v>
      </c>
      <c r="C83">
        <v>1.7502315801745103</v>
      </c>
      <c r="D83">
        <f t="shared" si="1"/>
        <v>175.02315801745104</v>
      </c>
    </row>
    <row r="84" spans="1:4" x14ac:dyDescent="0.4">
      <c r="A84">
        <v>3.67</v>
      </c>
      <c r="B84">
        <v>82.975172550836376</v>
      </c>
      <c r="C84">
        <v>1.7476449510721142</v>
      </c>
      <c r="D84">
        <f t="shared" si="1"/>
        <v>174.76449510721142</v>
      </c>
    </row>
    <row r="85" spans="1:4" x14ac:dyDescent="0.4">
      <c r="A85">
        <v>3.68</v>
      </c>
      <c r="B85">
        <v>83.08245113534727</v>
      </c>
      <c r="C85">
        <v>1.7453883388270901</v>
      </c>
      <c r="D85">
        <f t="shared" si="1"/>
        <v>174.53883388270901</v>
      </c>
    </row>
    <row r="86" spans="1:4" x14ac:dyDescent="0.4">
      <c r="A86">
        <v>3.69</v>
      </c>
      <c r="B86">
        <v>83.19574153830888</v>
      </c>
      <c r="C86">
        <v>1.7430115855873927</v>
      </c>
      <c r="D86">
        <f t="shared" si="1"/>
        <v>174.30115855873927</v>
      </c>
    </row>
    <row r="87" spans="1:4" x14ac:dyDescent="0.4">
      <c r="A87">
        <v>3.7</v>
      </c>
      <c r="B87">
        <v>83.236184257546881</v>
      </c>
      <c r="C87">
        <v>1.7421646927509025</v>
      </c>
      <c r="D87">
        <f t="shared" si="1"/>
        <v>174.21646927509025</v>
      </c>
    </row>
    <row r="88" spans="1:4" x14ac:dyDescent="0.4">
      <c r="A88">
        <v>3.71</v>
      </c>
      <c r="B88">
        <v>83.195471332602722</v>
      </c>
      <c r="C88">
        <v>1.743017246612792</v>
      </c>
      <c r="D88">
        <f t="shared" si="1"/>
        <v>174.3017246612792</v>
      </c>
    </row>
    <row r="89" spans="1:4" x14ac:dyDescent="0.4">
      <c r="A89">
        <v>3.73</v>
      </c>
      <c r="B89">
        <v>83.259312977446982</v>
      </c>
      <c r="C89">
        <v>1.7416807344072947</v>
      </c>
      <c r="D89">
        <f t="shared" si="1"/>
        <v>174.16807344072947</v>
      </c>
    </row>
    <row r="90" spans="1:4" x14ac:dyDescent="0.4">
      <c r="A90">
        <v>3.74</v>
      </c>
      <c r="B90">
        <v>83.147514962453812</v>
      </c>
      <c r="C90">
        <v>1.744022553629992</v>
      </c>
      <c r="D90">
        <f t="shared" si="1"/>
        <v>174.4022553629992</v>
      </c>
    </row>
    <row r="91" spans="1:4" x14ac:dyDescent="0.4">
      <c r="A91">
        <v>3.75</v>
      </c>
      <c r="B91">
        <v>83.018034695089071</v>
      </c>
      <c r="C91">
        <v>1.7467426433955897</v>
      </c>
      <c r="D91">
        <f t="shared" si="1"/>
        <v>174.67426433955896</v>
      </c>
    </row>
    <row r="92" spans="1:4" x14ac:dyDescent="0.4">
      <c r="A92">
        <v>3.76</v>
      </c>
      <c r="B92">
        <v>82.897982799551059</v>
      </c>
      <c r="C92">
        <v>1.7492722557971818</v>
      </c>
      <c r="D92">
        <f t="shared" si="1"/>
        <v>174.92722557971817</v>
      </c>
    </row>
    <row r="93" spans="1:4" x14ac:dyDescent="0.4">
      <c r="A93">
        <v>3.77</v>
      </c>
      <c r="B93">
        <v>82.611812620201405</v>
      </c>
      <c r="C93">
        <v>1.7553317954597996</v>
      </c>
      <c r="D93">
        <f t="shared" si="1"/>
        <v>175.53317954597995</v>
      </c>
    </row>
    <row r="94" spans="1:4" x14ac:dyDescent="0.4">
      <c r="A94">
        <v>3.78</v>
      </c>
      <c r="B94">
        <v>82.393287212298219</v>
      </c>
      <c r="C94">
        <v>1.7599873275982361</v>
      </c>
      <c r="D94">
        <f t="shared" si="1"/>
        <v>175.99873275982361</v>
      </c>
    </row>
    <row r="95" spans="1:4" x14ac:dyDescent="0.4">
      <c r="A95">
        <v>3.79</v>
      </c>
      <c r="B95">
        <v>82.050205183052256</v>
      </c>
      <c r="C95">
        <v>1.767346480722259</v>
      </c>
      <c r="D95">
        <f t="shared" si="1"/>
        <v>176.73464807222589</v>
      </c>
    </row>
    <row r="96" spans="1:4" x14ac:dyDescent="0.4">
      <c r="A96">
        <v>3.8</v>
      </c>
      <c r="B96">
        <v>81.702415090376846</v>
      </c>
      <c r="C96">
        <v>1.7748697050435969</v>
      </c>
      <c r="D96">
        <f t="shared" si="1"/>
        <v>177.48697050435968</v>
      </c>
    </row>
    <row r="97" spans="1:4" x14ac:dyDescent="0.4">
      <c r="A97">
        <v>3.81</v>
      </c>
      <c r="B97">
        <v>81.379567083264021</v>
      </c>
      <c r="C97">
        <v>1.7819109460786096</v>
      </c>
      <c r="D97">
        <f t="shared" si="1"/>
        <v>178.19109460786095</v>
      </c>
    </row>
    <row r="98" spans="1:4" x14ac:dyDescent="0.4">
      <c r="A98">
        <v>3.82</v>
      </c>
      <c r="B98">
        <v>80.990488453973811</v>
      </c>
      <c r="C98">
        <v>1.7904712533647111</v>
      </c>
      <c r="D98">
        <f t="shared" si="1"/>
        <v>179.04712533647111</v>
      </c>
    </row>
    <row r="99" spans="1:4" x14ac:dyDescent="0.4">
      <c r="A99">
        <v>3.84</v>
      </c>
      <c r="B99">
        <v>80.480302208110274</v>
      </c>
      <c r="C99">
        <v>1.8018215314081338</v>
      </c>
      <c r="D99">
        <f t="shared" si="1"/>
        <v>180.1821531408134</v>
      </c>
    </row>
    <row r="100" spans="1:4" x14ac:dyDescent="0.4">
      <c r="A100">
        <v>3.85</v>
      </c>
      <c r="B100">
        <v>79.986496561642625</v>
      </c>
      <c r="C100">
        <v>1.8129452795954373</v>
      </c>
      <c r="D100">
        <f t="shared" si="1"/>
        <v>181.29452795954373</v>
      </c>
    </row>
    <row r="101" spans="1:4" x14ac:dyDescent="0.4">
      <c r="A101">
        <v>3.86</v>
      </c>
      <c r="B101">
        <v>79.502635501635368</v>
      </c>
      <c r="C101">
        <v>1.8239790474596755</v>
      </c>
      <c r="D101">
        <f t="shared" si="1"/>
        <v>182.39790474596757</v>
      </c>
    </row>
    <row r="102" spans="1:4" x14ac:dyDescent="0.4">
      <c r="A102">
        <v>3.87</v>
      </c>
      <c r="B102">
        <v>78.893109338853833</v>
      </c>
      <c r="C102">
        <v>1.8380710633417836</v>
      </c>
      <c r="D102">
        <f t="shared" si="1"/>
        <v>183.80710633417837</v>
      </c>
    </row>
    <row r="103" spans="1:4" x14ac:dyDescent="0.4">
      <c r="A103">
        <v>3.88</v>
      </c>
      <c r="B103">
        <v>78.285829250425408</v>
      </c>
      <c r="C103">
        <v>1.8523293776315037</v>
      </c>
      <c r="D103">
        <f t="shared" si="1"/>
        <v>185.23293776315037</v>
      </c>
    </row>
    <row r="104" spans="1:4" x14ac:dyDescent="0.4">
      <c r="A104">
        <v>3.89</v>
      </c>
      <c r="B104">
        <v>77.611669776477598</v>
      </c>
      <c r="C104">
        <v>1.8684192955832575</v>
      </c>
      <c r="D104">
        <f t="shared" si="1"/>
        <v>186.84192955832575</v>
      </c>
    </row>
    <row r="105" spans="1:4" x14ac:dyDescent="0.4">
      <c r="A105">
        <v>3.9</v>
      </c>
      <c r="B105">
        <v>76.950114873451753</v>
      </c>
      <c r="C105">
        <v>1.8844824547862549</v>
      </c>
      <c r="D105">
        <f t="shared" si="1"/>
        <v>188.44824547862549</v>
      </c>
    </row>
    <row r="106" spans="1:4" x14ac:dyDescent="0.4">
      <c r="A106">
        <v>3.92</v>
      </c>
      <c r="B106">
        <v>76.145823758134412</v>
      </c>
      <c r="C106">
        <v>1.9043873217973506</v>
      </c>
      <c r="D106">
        <f t="shared" si="1"/>
        <v>190.43873217973507</v>
      </c>
    </row>
    <row r="107" spans="1:4" x14ac:dyDescent="0.4">
      <c r="A107">
        <v>3.93</v>
      </c>
      <c r="B107">
        <v>75.280348480050378</v>
      </c>
      <c r="C107">
        <v>1.9262814838222388</v>
      </c>
      <c r="D107">
        <f t="shared" si="1"/>
        <v>192.62814838222388</v>
      </c>
    </row>
    <row r="108" spans="1:4" x14ac:dyDescent="0.4">
      <c r="A108">
        <v>3.94</v>
      </c>
      <c r="B108">
        <v>74.365658062198108</v>
      </c>
      <c r="C108">
        <v>1.9499745601863958</v>
      </c>
      <c r="D108">
        <f t="shared" si="1"/>
        <v>194.99745601863958</v>
      </c>
    </row>
    <row r="109" spans="1:4" x14ac:dyDescent="0.4">
      <c r="A109">
        <v>3.95</v>
      </c>
      <c r="B109">
        <v>73.399959906634351</v>
      </c>
      <c r="C109">
        <v>1.9756297082077785</v>
      </c>
      <c r="D109">
        <f t="shared" si="1"/>
        <v>197.56297082077785</v>
      </c>
    </row>
    <row r="110" spans="1:4" x14ac:dyDescent="0.4">
      <c r="A110">
        <v>3.96</v>
      </c>
      <c r="B110">
        <v>72.387592479652611</v>
      </c>
      <c r="C110">
        <v>2.0032596251017432</v>
      </c>
      <c r="D110">
        <f t="shared" si="1"/>
        <v>200.32596251017432</v>
      </c>
    </row>
    <row r="111" spans="1:4" x14ac:dyDescent="0.4">
      <c r="A111">
        <v>3.98</v>
      </c>
      <c r="B111">
        <v>71.228556044949372</v>
      </c>
      <c r="C111">
        <v>2.0358568167701754</v>
      </c>
      <c r="D111">
        <f t="shared" si="1"/>
        <v>203.58568167701753</v>
      </c>
    </row>
    <row r="112" spans="1:4" x14ac:dyDescent="0.4">
      <c r="A112">
        <v>3.99</v>
      </c>
      <c r="B112">
        <v>70.125176495695385</v>
      </c>
      <c r="C112">
        <v>2.0678898595243913</v>
      </c>
      <c r="D112">
        <f t="shared" si="1"/>
        <v>206.78898595243913</v>
      </c>
    </row>
    <row r="113" spans="1:4" x14ac:dyDescent="0.4">
      <c r="A113">
        <v>4</v>
      </c>
      <c r="B113">
        <v>68.90570186192106</v>
      </c>
      <c r="C113">
        <v>2.1044868197321605</v>
      </c>
      <c r="D113">
        <f t="shared" si="1"/>
        <v>210.44868197321605</v>
      </c>
    </row>
    <row r="114" spans="1:4" x14ac:dyDescent="0.4">
      <c r="A114">
        <v>4.01</v>
      </c>
      <c r="B114">
        <v>67.651720899706248</v>
      </c>
      <c r="C114">
        <v>2.1434952347743796</v>
      </c>
      <c r="D114">
        <f t="shared" si="1"/>
        <v>214.34952347743797</v>
      </c>
    </row>
    <row r="115" spans="1:4" x14ac:dyDescent="0.4">
      <c r="A115">
        <v>4.03</v>
      </c>
      <c r="B115">
        <v>66.301609570329205</v>
      </c>
      <c r="C115">
        <v>2.1871436049978032</v>
      </c>
      <c r="D115">
        <f t="shared" si="1"/>
        <v>218.71436049978033</v>
      </c>
    </row>
    <row r="116" spans="1:4" x14ac:dyDescent="0.4">
      <c r="A116">
        <v>4.04</v>
      </c>
      <c r="B116">
        <v>64.916293374288998</v>
      </c>
      <c r="C116">
        <v>2.2338173336039602</v>
      </c>
      <c r="D116">
        <f t="shared" si="1"/>
        <v>223.38173336039603</v>
      </c>
    </row>
    <row r="117" spans="1:4" x14ac:dyDescent="0.4">
      <c r="A117">
        <v>4.05</v>
      </c>
      <c r="B117">
        <v>63.436251096801591</v>
      </c>
      <c r="C117">
        <v>2.2859349167958323</v>
      </c>
      <c r="D117">
        <f t="shared" si="1"/>
        <v>228.59349167958322</v>
      </c>
    </row>
    <row r="118" spans="1:4" x14ac:dyDescent="0.4">
      <c r="A118">
        <v>4.0599999999999996</v>
      </c>
      <c r="B118">
        <v>61.926822839654875</v>
      </c>
      <c r="C118">
        <v>2.3416531758504604</v>
      </c>
      <c r="D118">
        <f t="shared" si="1"/>
        <v>234.16531758504604</v>
      </c>
    </row>
    <row r="119" spans="1:4" x14ac:dyDescent="0.4">
      <c r="A119">
        <v>4.08</v>
      </c>
      <c r="B119">
        <v>60.356472702926254</v>
      </c>
      <c r="C119">
        <v>2.4025781308750354</v>
      </c>
      <c r="D119">
        <f t="shared" si="1"/>
        <v>240.25781308750354</v>
      </c>
    </row>
    <row r="120" spans="1:4" x14ac:dyDescent="0.4">
      <c r="A120">
        <v>4.09</v>
      </c>
      <c r="B120">
        <v>58.747783361702375</v>
      </c>
      <c r="C120">
        <v>2.4683678783247385</v>
      </c>
      <c r="D120">
        <f t="shared" si="1"/>
        <v>246.83678783247385</v>
      </c>
    </row>
    <row r="121" spans="1:4" x14ac:dyDescent="0.4">
      <c r="A121">
        <v>4.0999999999999996</v>
      </c>
      <c r="B121">
        <v>57.048169300984085</v>
      </c>
      <c r="C121">
        <v>2.5419070085795936</v>
      </c>
      <c r="D121">
        <f t="shared" si="1"/>
        <v>254.19070085795937</v>
      </c>
    </row>
    <row r="122" spans="1:4" x14ac:dyDescent="0.4">
      <c r="A122">
        <v>4.12</v>
      </c>
      <c r="B122">
        <v>55.337633288613766</v>
      </c>
      <c r="C122">
        <v>2.6204796402567521</v>
      </c>
      <c r="D122">
        <f t="shared" si="1"/>
        <v>262.04796402567518</v>
      </c>
    </row>
    <row r="123" spans="1:4" x14ac:dyDescent="0.4">
      <c r="A123">
        <v>4.13</v>
      </c>
      <c r="B123">
        <v>53.594383829251889</v>
      </c>
      <c r="C123">
        <v>2.705715244992879</v>
      </c>
      <c r="D123">
        <f t="shared" si="1"/>
        <v>270.57152449928788</v>
      </c>
    </row>
    <row r="124" spans="1:4" x14ac:dyDescent="0.4">
      <c r="A124">
        <v>4.1399999999999997</v>
      </c>
      <c r="B124">
        <v>51.816605811743919</v>
      </c>
      <c r="C124">
        <v>2.7985457383999623</v>
      </c>
      <c r="D124">
        <f t="shared" si="1"/>
        <v>279.85457383999625</v>
      </c>
    </row>
    <row r="125" spans="1:4" x14ac:dyDescent="0.4">
      <c r="A125">
        <v>4.16</v>
      </c>
      <c r="B125">
        <v>50.049558200506539</v>
      </c>
      <c r="C125">
        <v>2.8973510773435569</v>
      </c>
      <c r="D125">
        <f t="shared" si="1"/>
        <v>289.73510773435567</v>
      </c>
    </row>
    <row r="126" spans="1:4" x14ac:dyDescent="0.4">
      <c r="A126">
        <v>4.17</v>
      </c>
      <c r="B126">
        <v>48.333103656686724</v>
      </c>
      <c r="C126">
        <v>3.000244768116497</v>
      </c>
      <c r="D126">
        <f t="shared" si="1"/>
        <v>300.02447681164972</v>
      </c>
    </row>
    <row r="127" spans="1:4" x14ac:dyDescent="0.4">
      <c r="A127">
        <v>4.18</v>
      </c>
      <c r="B127">
        <v>46.725937281138052</v>
      </c>
      <c r="C127">
        <v>3.1034399695464985</v>
      </c>
      <c r="D127">
        <f t="shared" si="1"/>
        <v>310.34399695464987</v>
      </c>
    </row>
    <row r="128" spans="1:4" x14ac:dyDescent="0.4">
      <c r="A128">
        <v>4.2</v>
      </c>
      <c r="B128">
        <v>44.91277896691485</v>
      </c>
      <c r="C128">
        <v>3.2287278745238543</v>
      </c>
      <c r="D128">
        <f t="shared" si="1"/>
        <v>322.87278745238541</v>
      </c>
    </row>
    <row r="129" spans="1:4" x14ac:dyDescent="0.4">
      <c r="A129">
        <v>4.21</v>
      </c>
      <c r="B129">
        <v>42.967398700928648</v>
      </c>
      <c r="C129">
        <v>3.3749108802733399</v>
      </c>
      <c r="D129">
        <f t="shared" si="1"/>
        <v>337.491088027334</v>
      </c>
    </row>
    <row r="130" spans="1:4" x14ac:dyDescent="0.4">
      <c r="A130">
        <v>4.22</v>
      </c>
      <c r="B130">
        <v>40.544095594042972</v>
      </c>
      <c r="C130">
        <v>3.5766278479797373</v>
      </c>
      <c r="D130">
        <f t="shared" si="1"/>
        <v>357.66278479797376</v>
      </c>
    </row>
    <row r="131" spans="1:4" x14ac:dyDescent="0.4">
      <c r="A131">
        <v>4.24</v>
      </c>
      <c r="B131">
        <v>36.953935748486984</v>
      </c>
      <c r="C131">
        <v>3.924105469029612</v>
      </c>
      <c r="D131">
        <f t="shared" si="1"/>
        <v>392.41054690296119</v>
      </c>
    </row>
    <row r="132" spans="1:4" x14ac:dyDescent="0.4">
      <c r="A132">
        <v>4.25</v>
      </c>
      <c r="B132">
        <v>34.979565995740941</v>
      </c>
      <c r="C132">
        <v>4.145595785564149</v>
      </c>
      <c r="D132">
        <f t="shared" si="1"/>
        <v>414.55957855641492</v>
      </c>
    </row>
    <row r="133" spans="1:4" x14ac:dyDescent="0.4">
      <c r="A133">
        <v>4.26</v>
      </c>
      <c r="B133">
        <v>33.650206027077665</v>
      </c>
      <c r="C133">
        <v>4.3093686040471493</v>
      </c>
      <c r="D133">
        <f t="shared" si="1"/>
        <v>430.93686040471493</v>
      </c>
    </row>
    <row r="134" spans="1:4" x14ac:dyDescent="0.4">
      <c r="A134">
        <v>4.28</v>
      </c>
      <c r="B134">
        <v>31.520439043789505</v>
      </c>
      <c r="C134">
        <v>4.6005431958403609</v>
      </c>
      <c r="D134">
        <f t="shared" ref="D134:D197" si="2">C134*100</f>
        <v>460.05431958403608</v>
      </c>
    </row>
    <row r="135" spans="1:4" x14ac:dyDescent="0.4">
      <c r="A135">
        <v>4.29</v>
      </c>
      <c r="B135">
        <v>29.386018641359534</v>
      </c>
      <c r="C135">
        <v>4.9346984748968286</v>
      </c>
      <c r="D135">
        <f t="shared" si="2"/>
        <v>493.46984748968288</v>
      </c>
    </row>
    <row r="136" spans="1:4" x14ac:dyDescent="0.4">
      <c r="A136">
        <v>4.3099999999999996</v>
      </c>
      <c r="B136">
        <v>27.961560746550695</v>
      </c>
      <c r="C136">
        <v>5.1860889557352428</v>
      </c>
      <c r="D136">
        <f t="shared" si="2"/>
        <v>518.60889557352425</v>
      </c>
    </row>
    <row r="137" spans="1:4" x14ac:dyDescent="0.4">
      <c r="A137">
        <v>4.32</v>
      </c>
      <c r="B137">
        <v>26.498050148925085</v>
      </c>
      <c r="C137">
        <v>5.4725212065722184</v>
      </c>
      <c r="D137">
        <f t="shared" si="2"/>
        <v>547.25212065722189</v>
      </c>
    </row>
    <row r="138" spans="1:4" x14ac:dyDescent="0.4">
      <c r="A138">
        <v>4.34</v>
      </c>
      <c r="B138">
        <v>25.230832410355053</v>
      </c>
      <c r="C138">
        <v>5.7473784064806459</v>
      </c>
      <c r="D138">
        <f t="shared" si="2"/>
        <v>574.73784064806455</v>
      </c>
    </row>
    <row r="139" spans="1:4" x14ac:dyDescent="0.4">
      <c r="A139">
        <v>4.3499999999999996</v>
      </c>
      <c r="B139">
        <v>23.83040484448334</v>
      </c>
      <c r="C139">
        <v>6.0851312564409188</v>
      </c>
      <c r="D139">
        <f t="shared" si="2"/>
        <v>608.51312564409193</v>
      </c>
    </row>
    <row r="140" spans="1:4" x14ac:dyDescent="0.4">
      <c r="A140">
        <v>4.3600000000000003</v>
      </c>
      <c r="B140">
        <v>22.436542416819545</v>
      </c>
      <c r="C140">
        <v>6.463167928410356</v>
      </c>
      <c r="D140">
        <f t="shared" si="2"/>
        <v>646.31679284103564</v>
      </c>
    </row>
    <row r="141" spans="1:4" x14ac:dyDescent="0.4">
      <c r="A141">
        <v>4.38</v>
      </c>
      <c r="B141">
        <v>21.043454630091379</v>
      </c>
      <c r="C141">
        <v>6.8910330514575291</v>
      </c>
      <c r="D141">
        <f t="shared" si="2"/>
        <v>689.10330514575287</v>
      </c>
    </row>
    <row r="142" spans="1:4" x14ac:dyDescent="0.4">
      <c r="A142">
        <v>4.3899999999999997</v>
      </c>
      <c r="B142">
        <v>19.583051569445807</v>
      </c>
      <c r="C142">
        <v>7.4049307820369705</v>
      </c>
      <c r="D142">
        <f t="shared" si="2"/>
        <v>740.493078203697</v>
      </c>
    </row>
    <row r="143" spans="1:4" x14ac:dyDescent="0.4">
      <c r="A143">
        <v>4.41</v>
      </c>
      <c r="B143">
        <v>18.186145161937624</v>
      </c>
      <c r="C143">
        <v>7.9737151596208085</v>
      </c>
      <c r="D143">
        <f t="shared" si="2"/>
        <v>797.37151596208082</v>
      </c>
    </row>
    <row r="144" spans="1:4" x14ac:dyDescent="0.4">
      <c r="A144">
        <v>4.42</v>
      </c>
      <c r="B144">
        <v>16.755377423789344</v>
      </c>
      <c r="C144">
        <v>8.6546030987591678</v>
      </c>
      <c r="D144">
        <f t="shared" si="2"/>
        <v>865.46030987591678</v>
      </c>
    </row>
    <row r="145" spans="1:4" x14ac:dyDescent="0.4">
      <c r="A145">
        <v>4.4400000000000004</v>
      </c>
      <c r="B145">
        <v>15.475982786377768</v>
      </c>
      <c r="C145">
        <v>9.3700764193436559</v>
      </c>
      <c r="D145">
        <f t="shared" si="2"/>
        <v>937.00764193436555</v>
      </c>
    </row>
    <row r="146" spans="1:4" x14ac:dyDescent="0.4">
      <c r="A146">
        <v>4.45</v>
      </c>
      <c r="B146">
        <v>14.238883068909896</v>
      </c>
      <c r="C146">
        <v>10</v>
      </c>
      <c r="D146">
        <f t="shared" si="2"/>
        <v>1000</v>
      </c>
    </row>
    <row r="147" spans="1:4" x14ac:dyDescent="0.4">
      <c r="A147">
        <v>4.47</v>
      </c>
      <c r="B147">
        <v>13.061148263071484</v>
      </c>
      <c r="C147">
        <v>10</v>
      </c>
      <c r="D147">
        <f t="shared" si="2"/>
        <v>1000</v>
      </c>
    </row>
    <row r="148" spans="1:4" x14ac:dyDescent="0.4">
      <c r="A148">
        <v>4.49</v>
      </c>
      <c r="B148">
        <v>12.012327176899241</v>
      </c>
      <c r="C148">
        <v>10</v>
      </c>
      <c r="D148">
        <f t="shared" si="2"/>
        <v>1000</v>
      </c>
    </row>
    <row r="149" spans="1:4" x14ac:dyDescent="0.4">
      <c r="A149">
        <v>4.5</v>
      </c>
      <c r="B149">
        <v>10.982444758014456</v>
      </c>
      <c r="C149">
        <v>10</v>
      </c>
      <c r="D149">
        <f t="shared" si="2"/>
        <v>1000</v>
      </c>
    </row>
    <row r="150" spans="1:4" x14ac:dyDescent="0.4">
      <c r="A150">
        <v>4.5199999999999996</v>
      </c>
      <c r="B150">
        <v>10.00500894715463</v>
      </c>
      <c r="C150">
        <v>10</v>
      </c>
      <c r="D150">
        <f t="shared" si="2"/>
        <v>1000</v>
      </c>
    </row>
    <row r="151" spans="1:4" x14ac:dyDescent="0.4">
      <c r="A151">
        <v>4.53</v>
      </c>
      <c r="B151">
        <v>9.1187939494353536</v>
      </c>
      <c r="C151">
        <v>10</v>
      </c>
      <c r="D151">
        <f t="shared" si="2"/>
        <v>1000</v>
      </c>
    </row>
    <row r="152" spans="1:4" x14ac:dyDescent="0.4">
      <c r="A152">
        <v>4.55</v>
      </c>
      <c r="B152">
        <v>8.3377963198219014</v>
      </c>
      <c r="C152">
        <v>10</v>
      </c>
      <c r="D152">
        <f t="shared" si="2"/>
        <v>1000</v>
      </c>
    </row>
    <row r="153" spans="1:4" x14ac:dyDescent="0.4">
      <c r="A153">
        <v>4.5599999999999996</v>
      </c>
      <c r="B153">
        <v>7.5396357591796495</v>
      </c>
      <c r="C153">
        <v>10</v>
      </c>
      <c r="D153">
        <f t="shared" si="2"/>
        <v>1000</v>
      </c>
    </row>
    <row r="154" spans="1:4" x14ac:dyDescent="0.4">
      <c r="A154">
        <v>4.58</v>
      </c>
      <c r="B154">
        <v>6.8659951902107412</v>
      </c>
      <c r="C154">
        <v>10</v>
      </c>
      <c r="D154">
        <f t="shared" si="2"/>
        <v>1000</v>
      </c>
    </row>
    <row r="155" spans="1:4" x14ac:dyDescent="0.4">
      <c r="A155">
        <v>4.5999999999999996</v>
      </c>
      <c r="B155">
        <v>6.2062590894624545</v>
      </c>
      <c r="C155">
        <v>10</v>
      </c>
      <c r="D155">
        <f t="shared" si="2"/>
        <v>1000</v>
      </c>
    </row>
    <row r="156" spans="1:4" x14ac:dyDescent="0.4">
      <c r="A156">
        <v>4.6100000000000003</v>
      </c>
      <c r="B156">
        <v>5.6239819270117648</v>
      </c>
      <c r="C156">
        <v>10</v>
      </c>
      <c r="D156">
        <f t="shared" si="2"/>
        <v>1000</v>
      </c>
    </row>
    <row r="157" spans="1:4" x14ac:dyDescent="0.4">
      <c r="A157">
        <v>4.63</v>
      </c>
      <c r="B157">
        <v>5.0977093770298954</v>
      </c>
      <c r="C157">
        <v>10</v>
      </c>
      <c r="D157">
        <f t="shared" si="2"/>
        <v>1000</v>
      </c>
    </row>
    <row r="158" spans="1:4" x14ac:dyDescent="0.4">
      <c r="A158">
        <v>4.6500000000000004</v>
      </c>
      <c r="B158">
        <v>4.7069952926747796</v>
      </c>
      <c r="C158">
        <v>10</v>
      </c>
      <c r="D158">
        <f t="shared" si="2"/>
        <v>1000</v>
      </c>
    </row>
    <row r="159" spans="1:4" x14ac:dyDescent="0.4">
      <c r="A159">
        <v>4.66</v>
      </c>
      <c r="B159">
        <v>4.3985632884307639</v>
      </c>
      <c r="C159">
        <v>10</v>
      </c>
      <c r="D159">
        <f t="shared" si="2"/>
        <v>1000</v>
      </c>
    </row>
    <row r="160" spans="1:4" x14ac:dyDescent="0.4">
      <c r="A160">
        <v>4.68</v>
      </c>
      <c r="B160">
        <v>4.144589608886811</v>
      </c>
      <c r="C160">
        <v>10</v>
      </c>
      <c r="D160">
        <f t="shared" si="2"/>
        <v>1000</v>
      </c>
    </row>
    <row r="161" spans="1:4" x14ac:dyDescent="0.4">
      <c r="A161">
        <v>4.7</v>
      </c>
      <c r="B161">
        <v>4.0146247121425098</v>
      </c>
      <c r="C161">
        <v>10</v>
      </c>
      <c r="D161">
        <f t="shared" si="2"/>
        <v>1000</v>
      </c>
    </row>
    <row r="162" spans="1:4" x14ac:dyDescent="0.4">
      <c r="A162">
        <v>4.71</v>
      </c>
      <c r="B162">
        <v>3.9403274249231379</v>
      </c>
      <c r="C162">
        <v>10</v>
      </c>
      <c r="D162">
        <f t="shared" si="2"/>
        <v>1000</v>
      </c>
    </row>
    <row r="163" spans="1:4" x14ac:dyDescent="0.4">
      <c r="A163">
        <v>4.7300000000000004</v>
      </c>
      <c r="B163">
        <v>3.8947119480229722</v>
      </c>
      <c r="C163">
        <v>10</v>
      </c>
      <c r="D163">
        <f t="shared" si="2"/>
        <v>1000</v>
      </c>
    </row>
    <row r="164" spans="1:4" x14ac:dyDescent="0.4">
      <c r="A164">
        <v>4.75</v>
      </c>
      <c r="B164">
        <v>3.9483152004166486</v>
      </c>
      <c r="C164">
        <v>10</v>
      </c>
      <c r="D164">
        <f t="shared" si="2"/>
        <v>1000</v>
      </c>
    </row>
    <row r="165" spans="1:4" x14ac:dyDescent="0.4">
      <c r="A165">
        <v>4.7699999999999996</v>
      </c>
      <c r="B165">
        <v>4.0841384788871578</v>
      </c>
      <c r="C165">
        <v>10</v>
      </c>
      <c r="D165">
        <f t="shared" si="2"/>
        <v>1000</v>
      </c>
    </row>
    <row r="166" spans="1:4" x14ac:dyDescent="0.4">
      <c r="A166">
        <v>4.78</v>
      </c>
      <c r="B166">
        <v>4.2680305265841474</v>
      </c>
      <c r="C166">
        <v>10</v>
      </c>
      <c r="D166">
        <f t="shared" si="2"/>
        <v>1000</v>
      </c>
    </row>
    <row r="167" spans="1:4" x14ac:dyDescent="0.4">
      <c r="A167">
        <v>4.8</v>
      </c>
      <c r="B167">
        <v>4.5923736047307724</v>
      </c>
      <c r="C167">
        <v>10</v>
      </c>
      <c r="D167">
        <f t="shared" si="2"/>
        <v>1000</v>
      </c>
    </row>
    <row r="168" spans="1:4" x14ac:dyDescent="0.4">
      <c r="A168">
        <v>4.82</v>
      </c>
      <c r="B168">
        <v>4.9981390578584062</v>
      </c>
      <c r="C168">
        <v>10</v>
      </c>
      <c r="D168">
        <f t="shared" si="2"/>
        <v>1000</v>
      </c>
    </row>
    <row r="169" spans="1:4" x14ac:dyDescent="0.4">
      <c r="A169">
        <v>4.84</v>
      </c>
      <c r="B169">
        <v>5.4142648344999413</v>
      </c>
      <c r="C169">
        <v>10</v>
      </c>
      <c r="D169">
        <f t="shared" si="2"/>
        <v>1000</v>
      </c>
    </row>
    <row r="170" spans="1:4" x14ac:dyDescent="0.4">
      <c r="A170">
        <v>4.8600000000000003</v>
      </c>
      <c r="B170">
        <v>5.8859955838229148</v>
      </c>
      <c r="C170">
        <v>10</v>
      </c>
      <c r="D170">
        <f t="shared" si="2"/>
        <v>1000</v>
      </c>
    </row>
    <row r="171" spans="1:4" x14ac:dyDescent="0.4">
      <c r="A171">
        <v>4.87</v>
      </c>
      <c r="B171">
        <v>6.3667288547074801</v>
      </c>
      <c r="C171">
        <v>10</v>
      </c>
      <c r="D171">
        <f t="shared" si="2"/>
        <v>1000</v>
      </c>
    </row>
    <row r="172" spans="1:4" x14ac:dyDescent="0.4">
      <c r="A172">
        <v>4.8899999999999997</v>
      </c>
      <c r="B172">
        <v>6.8434848108539876</v>
      </c>
      <c r="C172">
        <v>10</v>
      </c>
      <c r="D172">
        <f t="shared" si="2"/>
        <v>1000</v>
      </c>
    </row>
    <row r="173" spans="1:4" x14ac:dyDescent="0.4">
      <c r="A173">
        <v>4.91</v>
      </c>
      <c r="B173">
        <v>7.302734118540001</v>
      </c>
      <c r="C173">
        <v>10</v>
      </c>
      <c r="D173">
        <f t="shared" si="2"/>
        <v>1000</v>
      </c>
    </row>
    <row r="174" spans="1:4" x14ac:dyDescent="0.4">
      <c r="A174">
        <v>4.93</v>
      </c>
      <c r="B174">
        <v>7.8061041295973892</v>
      </c>
      <c r="C174">
        <v>10</v>
      </c>
      <c r="D174">
        <f t="shared" si="2"/>
        <v>1000</v>
      </c>
    </row>
    <row r="175" spans="1:4" x14ac:dyDescent="0.4">
      <c r="A175">
        <v>4.95</v>
      </c>
      <c r="B175">
        <v>8.3465860947215802</v>
      </c>
      <c r="C175">
        <v>10</v>
      </c>
      <c r="D175">
        <f t="shared" si="2"/>
        <v>1000</v>
      </c>
    </row>
    <row r="176" spans="1:4" x14ac:dyDescent="0.4">
      <c r="A176">
        <v>4.97</v>
      </c>
      <c r="B176">
        <v>8.9198087461282611</v>
      </c>
      <c r="C176">
        <v>10</v>
      </c>
      <c r="D176">
        <f t="shared" si="2"/>
        <v>1000</v>
      </c>
    </row>
    <row r="177" spans="1:4" x14ac:dyDescent="0.4">
      <c r="A177">
        <v>4.99</v>
      </c>
      <c r="B177">
        <v>9.5857249139933796</v>
      </c>
      <c r="C177">
        <v>10</v>
      </c>
      <c r="D177">
        <f t="shared" si="2"/>
        <v>1000</v>
      </c>
    </row>
    <row r="178" spans="1:4" x14ac:dyDescent="0.4">
      <c r="A178">
        <v>5.01</v>
      </c>
      <c r="B178">
        <v>10.28970531829561</v>
      </c>
      <c r="C178">
        <v>10</v>
      </c>
      <c r="D178">
        <f t="shared" si="2"/>
        <v>1000</v>
      </c>
    </row>
    <row r="179" spans="1:4" x14ac:dyDescent="0.4">
      <c r="A179">
        <v>5.0199999999999996</v>
      </c>
      <c r="B179">
        <v>11.020560281917566</v>
      </c>
      <c r="C179">
        <v>10</v>
      </c>
      <c r="D179">
        <f t="shared" si="2"/>
        <v>1000</v>
      </c>
    </row>
    <row r="180" spans="1:4" x14ac:dyDescent="0.4">
      <c r="A180">
        <v>5.04</v>
      </c>
      <c r="B180">
        <v>11.806249380624347</v>
      </c>
      <c r="C180">
        <v>10</v>
      </c>
      <c r="D180">
        <f t="shared" si="2"/>
        <v>1000</v>
      </c>
    </row>
    <row r="181" spans="1:4" x14ac:dyDescent="0.4">
      <c r="A181">
        <v>5.0599999999999996</v>
      </c>
      <c r="B181">
        <v>12.563877954119567</v>
      </c>
      <c r="C181">
        <v>10</v>
      </c>
      <c r="D181">
        <f t="shared" si="2"/>
        <v>1000</v>
      </c>
    </row>
    <row r="182" spans="1:4" x14ac:dyDescent="0.4">
      <c r="A182">
        <v>5.08</v>
      </c>
      <c r="B182">
        <v>13.401484972848973</v>
      </c>
      <c r="C182">
        <v>10</v>
      </c>
      <c r="D182">
        <f t="shared" si="2"/>
        <v>1000</v>
      </c>
    </row>
    <row r="183" spans="1:4" x14ac:dyDescent="0.4">
      <c r="A183">
        <v>5.0999999999999996</v>
      </c>
      <c r="B183">
        <v>14.229285486892781</v>
      </c>
      <c r="C183">
        <v>10</v>
      </c>
      <c r="D183">
        <f t="shared" si="2"/>
        <v>1000</v>
      </c>
    </row>
    <row r="184" spans="1:4" x14ac:dyDescent="0.4">
      <c r="A184">
        <v>5.12</v>
      </c>
      <c r="B184">
        <v>15.023760136515275</v>
      </c>
      <c r="C184">
        <v>9.6521203783303786</v>
      </c>
      <c r="D184">
        <f t="shared" si="2"/>
        <v>965.21203783303781</v>
      </c>
    </row>
    <row r="185" spans="1:4" x14ac:dyDescent="0.4">
      <c r="A185">
        <v>5.14</v>
      </c>
      <c r="B185">
        <v>15.899175780799011</v>
      </c>
      <c r="C185">
        <v>9.1206703650595866</v>
      </c>
      <c r="D185">
        <f t="shared" si="2"/>
        <v>912.06703650595864</v>
      </c>
    </row>
    <row r="186" spans="1:4" x14ac:dyDescent="0.4">
      <c r="A186">
        <v>5.16</v>
      </c>
      <c r="B186">
        <v>16.738773687655605</v>
      </c>
      <c r="C186">
        <v>8.6631878821414787</v>
      </c>
      <c r="D186">
        <f t="shared" si="2"/>
        <v>866.31878821414784</v>
      </c>
    </row>
    <row r="187" spans="1:4" x14ac:dyDescent="0.4">
      <c r="A187">
        <v>5.19</v>
      </c>
      <c r="B187">
        <v>17.536293054513301</v>
      </c>
      <c r="C187">
        <v>8.2692015309065141</v>
      </c>
      <c r="D187">
        <f t="shared" si="2"/>
        <v>826.92015309065141</v>
      </c>
    </row>
    <row r="188" spans="1:4" x14ac:dyDescent="0.4">
      <c r="A188">
        <v>5.21</v>
      </c>
      <c r="B188">
        <v>18.357602112577599</v>
      </c>
      <c r="C188">
        <v>7.8992419861553254</v>
      </c>
      <c r="D188">
        <f t="shared" si="2"/>
        <v>789.92419861553253</v>
      </c>
    </row>
    <row r="189" spans="1:4" x14ac:dyDescent="0.4">
      <c r="A189">
        <v>5.23</v>
      </c>
      <c r="B189">
        <v>19.233289472694238</v>
      </c>
      <c r="C189">
        <v>7.5395912684973077</v>
      </c>
      <c r="D189">
        <f t="shared" si="2"/>
        <v>753.95912684973075</v>
      </c>
    </row>
    <row r="190" spans="1:4" x14ac:dyDescent="0.4">
      <c r="A190">
        <v>5.25</v>
      </c>
      <c r="B190">
        <v>20.069005052357397</v>
      </c>
      <c r="C190">
        <v>7.2256268307517812</v>
      </c>
      <c r="D190">
        <f t="shared" si="2"/>
        <v>722.56268307517814</v>
      </c>
    </row>
    <row r="191" spans="1:4" x14ac:dyDescent="0.4">
      <c r="A191">
        <v>5.27</v>
      </c>
      <c r="B191">
        <v>20.88472324102943</v>
      </c>
      <c r="C191">
        <v>6.9434073748184808</v>
      </c>
      <c r="D191">
        <f t="shared" si="2"/>
        <v>694.34073748184812</v>
      </c>
    </row>
    <row r="192" spans="1:4" x14ac:dyDescent="0.4">
      <c r="A192">
        <v>5.29</v>
      </c>
      <c r="B192">
        <v>21.708661916044829</v>
      </c>
      <c r="C192">
        <v>6.6798746939639431</v>
      </c>
      <c r="D192">
        <f t="shared" si="2"/>
        <v>667.98746939639432</v>
      </c>
    </row>
    <row r="193" spans="1:4" x14ac:dyDescent="0.4">
      <c r="A193">
        <v>5.31</v>
      </c>
      <c r="B193">
        <v>22.534385646313972</v>
      </c>
      <c r="C193">
        <v>6.4351051610109744</v>
      </c>
      <c r="D193">
        <f t="shared" si="2"/>
        <v>643.51051610109744</v>
      </c>
    </row>
    <row r="194" spans="1:4" x14ac:dyDescent="0.4">
      <c r="A194">
        <v>5.33</v>
      </c>
      <c r="B194">
        <v>23.35862465142554</v>
      </c>
      <c r="C194">
        <v>6.208034228759991</v>
      </c>
      <c r="D194">
        <f t="shared" si="2"/>
        <v>620.8034228759991</v>
      </c>
    </row>
    <row r="195" spans="1:4" x14ac:dyDescent="0.4">
      <c r="A195">
        <v>5.36</v>
      </c>
      <c r="B195">
        <v>24.238385466004203</v>
      </c>
      <c r="C195">
        <v>5.9827062976696004</v>
      </c>
      <c r="D195">
        <f t="shared" si="2"/>
        <v>598.27062976696004</v>
      </c>
    </row>
    <row r="196" spans="1:4" x14ac:dyDescent="0.4">
      <c r="A196">
        <v>5.38</v>
      </c>
      <c r="B196">
        <v>25.166821713804765</v>
      </c>
      <c r="C196">
        <v>5.7619966089426242</v>
      </c>
      <c r="D196">
        <f t="shared" si="2"/>
        <v>576.19966089426248</v>
      </c>
    </row>
    <row r="197" spans="1:4" x14ac:dyDescent="0.4">
      <c r="A197">
        <v>5.4</v>
      </c>
      <c r="B197">
        <v>26.085996219676609</v>
      </c>
      <c r="C197">
        <v>5.5589650535725017</v>
      </c>
      <c r="D197">
        <f t="shared" si="2"/>
        <v>555.89650535725013</v>
      </c>
    </row>
    <row r="198" spans="1:4" x14ac:dyDescent="0.4">
      <c r="A198">
        <v>5.42</v>
      </c>
      <c r="B198">
        <v>27.09397695685491</v>
      </c>
      <c r="C198">
        <v>5.3521541560224195</v>
      </c>
      <c r="D198">
        <f t="shared" ref="D198:D261" si="3">C198*100</f>
        <v>535.21541560224193</v>
      </c>
    </row>
    <row r="199" spans="1:4" x14ac:dyDescent="0.4">
      <c r="A199">
        <v>5.45</v>
      </c>
      <c r="B199">
        <v>28.154828848581165</v>
      </c>
      <c r="C199">
        <v>5.1504891808324507</v>
      </c>
      <c r="D199">
        <f t="shared" si="3"/>
        <v>515.0489180832451</v>
      </c>
    </row>
    <row r="200" spans="1:4" x14ac:dyDescent="0.4">
      <c r="A200">
        <v>5.47</v>
      </c>
      <c r="B200">
        <v>29.285507195442861</v>
      </c>
      <c r="C200">
        <v>4.9516349641836479</v>
      </c>
      <c r="D200">
        <f t="shared" si="3"/>
        <v>495.16349641836479</v>
      </c>
    </row>
    <row r="201" spans="1:4" x14ac:dyDescent="0.4">
      <c r="A201">
        <v>5.49</v>
      </c>
      <c r="B201">
        <v>30.424864082433743</v>
      </c>
      <c r="C201">
        <v>4.7662050676680279</v>
      </c>
      <c r="D201">
        <f t="shared" si="3"/>
        <v>476.62050676680281</v>
      </c>
    </row>
    <row r="202" spans="1:4" x14ac:dyDescent="0.4">
      <c r="A202">
        <v>5.52</v>
      </c>
      <c r="B202">
        <v>31.476411324150526</v>
      </c>
      <c r="C202">
        <v>4.6069782186873924</v>
      </c>
      <c r="D202">
        <f t="shared" si="3"/>
        <v>460.69782186873925</v>
      </c>
    </row>
    <row r="203" spans="1:4" x14ac:dyDescent="0.4">
      <c r="A203">
        <v>5.54</v>
      </c>
      <c r="B203">
        <v>32.464650671182291</v>
      </c>
      <c r="C203">
        <v>4.4667396190875346</v>
      </c>
      <c r="D203">
        <f t="shared" si="3"/>
        <v>446.67396190875348</v>
      </c>
    </row>
    <row r="204" spans="1:4" x14ac:dyDescent="0.4">
      <c r="A204">
        <v>5.56</v>
      </c>
      <c r="B204">
        <v>33.410479823691794</v>
      </c>
      <c r="C204">
        <v>4.3402890990502154</v>
      </c>
      <c r="D204">
        <f t="shared" si="3"/>
        <v>434.02890990502152</v>
      </c>
    </row>
    <row r="205" spans="1:4" x14ac:dyDescent="0.4">
      <c r="A205">
        <v>5.59</v>
      </c>
      <c r="B205">
        <v>34.395929017740926</v>
      </c>
      <c r="C205">
        <v>4.215939080988683</v>
      </c>
      <c r="D205">
        <f t="shared" si="3"/>
        <v>421.59390809886827</v>
      </c>
    </row>
    <row r="206" spans="1:4" x14ac:dyDescent="0.4">
      <c r="A206">
        <v>5.61</v>
      </c>
      <c r="B206">
        <v>35.184863661267698</v>
      </c>
      <c r="C206">
        <v>4.1214069427370905</v>
      </c>
      <c r="D206">
        <f t="shared" si="3"/>
        <v>412.14069427370907</v>
      </c>
    </row>
    <row r="207" spans="1:4" x14ac:dyDescent="0.4">
      <c r="A207">
        <v>5.64</v>
      </c>
      <c r="B207">
        <v>35.992567088030682</v>
      </c>
      <c r="C207">
        <v>4.0289191103857132</v>
      </c>
      <c r="D207">
        <f t="shared" si="3"/>
        <v>402.89191103857132</v>
      </c>
    </row>
    <row r="208" spans="1:4" x14ac:dyDescent="0.4">
      <c r="A208">
        <v>5.66</v>
      </c>
      <c r="B208">
        <v>36.833020689788654</v>
      </c>
      <c r="C208">
        <v>3.9369874818061992</v>
      </c>
      <c r="D208">
        <f t="shared" si="3"/>
        <v>393.69874818061993</v>
      </c>
    </row>
    <row r="209" spans="1:4" x14ac:dyDescent="0.4">
      <c r="A209">
        <v>5.69</v>
      </c>
      <c r="B209">
        <v>37.606084704249994</v>
      </c>
      <c r="C209">
        <v>3.8560552770445269</v>
      </c>
      <c r="D209">
        <f t="shared" si="3"/>
        <v>385.6055277044527</v>
      </c>
    </row>
    <row r="210" spans="1:4" x14ac:dyDescent="0.4">
      <c r="A210">
        <v>5.71</v>
      </c>
      <c r="B210">
        <v>38.411946143509319</v>
      </c>
      <c r="C210">
        <v>3.7751573646135084</v>
      </c>
      <c r="D210">
        <f t="shared" si="3"/>
        <v>377.51573646135085</v>
      </c>
    </row>
    <row r="211" spans="1:4" x14ac:dyDescent="0.4">
      <c r="A211">
        <v>5.74</v>
      </c>
      <c r="B211">
        <v>39.301696350159517</v>
      </c>
      <c r="C211">
        <v>3.6896916632001329</v>
      </c>
      <c r="D211">
        <f t="shared" si="3"/>
        <v>368.9691663200133</v>
      </c>
    </row>
    <row r="212" spans="1:4" x14ac:dyDescent="0.4">
      <c r="A212">
        <v>5.76</v>
      </c>
      <c r="B212">
        <v>40.18030496640668</v>
      </c>
      <c r="C212">
        <v>3.6090104715244271</v>
      </c>
      <c r="D212">
        <f t="shared" si="3"/>
        <v>360.90104715244269</v>
      </c>
    </row>
    <row r="213" spans="1:4" x14ac:dyDescent="0.4">
      <c r="A213">
        <v>5.79</v>
      </c>
      <c r="B213">
        <v>41.048883939169357</v>
      </c>
      <c r="C213">
        <v>3.5326451649136121</v>
      </c>
      <c r="D213">
        <f t="shared" si="3"/>
        <v>353.26451649136123</v>
      </c>
    </row>
    <row r="214" spans="1:4" x14ac:dyDescent="0.4">
      <c r="A214">
        <v>5.81</v>
      </c>
      <c r="B214">
        <v>41.945882055600073</v>
      </c>
      <c r="C214">
        <v>3.4571007752463427</v>
      </c>
      <c r="D214">
        <f t="shared" si="3"/>
        <v>345.7100775246343</v>
      </c>
    </row>
    <row r="215" spans="1:4" x14ac:dyDescent="0.4">
      <c r="A215">
        <v>5.84</v>
      </c>
      <c r="B215">
        <v>42.897818035768815</v>
      </c>
      <c r="C215">
        <v>3.3803850175291967</v>
      </c>
      <c r="D215">
        <f t="shared" si="3"/>
        <v>338.03850175291967</v>
      </c>
    </row>
    <row r="216" spans="1:4" x14ac:dyDescent="0.4">
      <c r="A216">
        <v>5.87</v>
      </c>
      <c r="B216">
        <v>43.948712051256763</v>
      </c>
      <c r="C216">
        <v>3.2995538345624831</v>
      </c>
      <c r="D216">
        <f t="shared" si="3"/>
        <v>329.95538345624828</v>
      </c>
    </row>
    <row r="217" spans="1:4" x14ac:dyDescent="0.4">
      <c r="A217">
        <v>5.89</v>
      </c>
      <c r="B217">
        <v>45.263246398726629</v>
      </c>
      <c r="C217">
        <v>3.2037282543853549</v>
      </c>
      <c r="D217">
        <f t="shared" si="3"/>
        <v>320.37282543853547</v>
      </c>
    </row>
    <row r="218" spans="1:4" x14ac:dyDescent="0.4">
      <c r="A218">
        <v>5.92</v>
      </c>
      <c r="B218">
        <v>46.567368058839683</v>
      </c>
      <c r="C218">
        <v>3.1140076714144427</v>
      </c>
      <c r="D218">
        <f t="shared" si="3"/>
        <v>311.40076714144425</v>
      </c>
    </row>
    <row r="219" spans="1:4" x14ac:dyDescent="0.4">
      <c r="A219">
        <v>5.95</v>
      </c>
      <c r="B219">
        <v>47.838046946981059</v>
      </c>
      <c r="C219">
        <v>3.0312930946684049</v>
      </c>
      <c r="D219">
        <f t="shared" si="3"/>
        <v>303.12930946684048</v>
      </c>
    </row>
    <row r="220" spans="1:4" x14ac:dyDescent="0.4">
      <c r="A220">
        <v>5.97</v>
      </c>
      <c r="B220">
        <v>49.29444411238358</v>
      </c>
      <c r="C220">
        <v>2.941733982073194</v>
      </c>
      <c r="D220">
        <f t="shared" si="3"/>
        <v>294.17339820731939</v>
      </c>
    </row>
    <row r="221" spans="1:4" x14ac:dyDescent="0.4">
      <c r="A221">
        <v>6</v>
      </c>
      <c r="B221">
        <v>50.487544452339414</v>
      </c>
      <c r="C221">
        <v>2.8722161663001491</v>
      </c>
      <c r="D221">
        <f t="shared" si="3"/>
        <v>287.22161663001492</v>
      </c>
    </row>
    <row r="222" spans="1:4" x14ac:dyDescent="0.4">
      <c r="A222">
        <v>6.03</v>
      </c>
      <c r="B222">
        <v>51.627517883685378</v>
      </c>
      <c r="C222">
        <v>2.8087955283752097</v>
      </c>
      <c r="D222">
        <f t="shared" si="3"/>
        <v>280.87955283752098</v>
      </c>
    </row>
    <row r="223" spans="1:4" x14ac:dyDescent="0.4">
      <c r="A223">
        <v>6.06</v>
      </c>
      <c r="B223">
        <v>52.867326527709643</v>
      </c>
      <c r="C223">
        <v>2.7429255628578302</v>
      </c>
      <c r="D223">
        <f t="shared" si="3"/>
        <v>274.29255628578301</v>
      </c>
    </row>
    <row r="224" spans="1:4" x14ac:dyDescent="0.4">
      <c r="A224">
        <v>6.09</v>
      </c>
      <c r="B224">
        <v>54.386347918331644</v>
      </c>
      <c r="C224">
        <v>2.6663151125823017</v>
      </c>
      <c r="D224">
        <f t="shared" si="3"/>
        <v>266.63151125823015</v>
      </c>
    </row>
    <row r="225" spans="1:4" x14ac:dyDescent="0.4">
      <c r="A225">
        <v>6.11</v>
      </c>
      <c r="B225">
        <v>55.65651794701165</v>
      </c>
      <c r="C225">
        <v>2.6054655720802726</v>
      </c>
      <c r="D225">
        <f t="shared" si="3"/>
        <v>260.54655720802725</v>
      </c>
    </row>
    <row r="226" spans="1:4" x14ac:dyDescent="0.4">
      <c r="A226">
        <v>6.14</v>
      </c>
      <c r="B226">
        <v>56.953730296782126</v>
      </c>
      <c r="C226">
        <v>2.5461219241858819</v>
      </c>
      <c r="D226">
        <f t="shared" si="3"/>
        <v>254.61219241858819</v>
      </c>
    </row>
    <row r="227" spans="1:4" x14ac:dyDescent="0.4">
      <c r="A227">
        <v>6.17</v>
      </c>
      <c r="B227">
        <v>58.359105686793988</v>
      </c>
      <c r="C227">
        <v>2.4848074634841613</v>
      </c>
      <c r="D227">
        <f t="shared" si="3"/>
        <v>248.48074634841612</v>
      </c>
    </row>
    <row r="228" spans="1:4" x14ac:dyDescent="0.4">
      <c r="A228">
        <v>6.2</v>
      </c>
      <c r="B228">
        <v>59.798638025852604</v>
      </c>
      <c r="C228">
        <v>2.4249907048069277</v>
      </c>
      <c r="D228">
        <f t="shared" si="3"/>
        <v>242.49907048069278</v>
      </c>
    </row>
    <row r="229" spans="1:4" x14ac:dyDescent="0.4">
      <c r="A229">
        <v>6.23</v>
      </c>
      <c r="B229">
        <v>61.10794092742082</v>
      </c>
      <c r="C229">
        <v>2.373032688910913</v>
      </c>
      <c r="D229">
        <f t="shared" si="3"/>
        <v>237.30326889109131</v>
      </c>
    </row>
    <row r="230" spans="1:4" x14ac:dyDescent="0.4">
      <c r="A230">
        <v>6.26</v>
      </c>
      <c r="B230">
        <v>62.239080528990598</v>
      </c>
      <c r="C230">
        <v>2.3299049430086187</v>
      </c>
      <c r="D230">
        <f t="shared" si="3"/>
        <v>232.99049430086188</v>
      </c>
    </row>
    <row r="231" spans="1:4" x14ac:dyDescent="0.4">
      <c r="A231">
        <v>6.29</v>
      </c>
      <c r="B231">
        <v>63.230469982582029</v>
      </c>
      <c r="C231">
        <v>2.2933744033968528</v>
      </c>
      <c r="D231">
        <f t="shared" si="3"/>
        <v>229.33744033968529</v>
      </c>
    </row>
    <row r="232" spans="1:4" x14ac:dyDescent="0.4">
      <c r="A232">
        <v>6.32</v>
      </c>
      <c r="B232">
        <v>64.101043382239212</v>
      </c>
      <c r="C232">
        <v>2.2622274727744229</v>
      </c>
      <c r="D232">
        <f t="shared" si="3"/>
        <v>226.22274727744229</v>
      </c>
    </row>
    <row r="233" spans="1:4" x14ac:dyDescent="0.4">
      <c r="A233">
        <v>6.35</v>
      </c>
      <c r="B233">
        <v>64.891586213722974</v>
      </c>
      <c r="C233">
        <v>2.2346678488518803</v>
      </c>
      <c r="D233">
        <f t="shared" si="3"/>
        <v>223.46678488518802</v>
      </c>
    </row>
    <row r="234" spans="1:4" x14ac:dyDescent="0.4">
      <c r="A234">
        <v>6.39</v>
      </c>
      <c r="B234">
        <v>65.508015705815836</v>
      </c>
      <c r="C234">
        <v>2.2136396563135783</v>
      </c>
      <c r="D234">
        <f t="shared" si="3"/>
        <v>221.36396563135781</v>
      </c>
    </row>
    <row r="235" spans="1:4" x14ac:dyDescent="0.4">
      <c r="A235">
        <v>6.42</v>
      </c>
      <c r="B235">
        <v>65.730152234899606</v>
      </c>
      <c r="C235">
        <v>2.2061586112653577</v>
      </c>
      <c r="D235">
        <f t="shared" si="3"/>
        <v>220.61586112653578</v>
      </c>
    </row>
    <row r="236" spans="1:4" x14ac:dyDescent="0.4">
      <c r="A236">
        <v>6.45</v>
      </c>
      <c r="B236">
        <v>65.59014446773628</v>
      </c>
      <c r="C236">
        <v>2.2108678453077273</v>
      </c>
      <c r="D236">
        <f t="shared" si="3"/>
        <v>221.08678453077272</v>
      </c>
    </row>
    <row r="237" spans="1:4" x14ac:dyDescent="0.4">
      <c r="A237">
        <v>6.48</v>
      </c>
      <c r="B237">
        <v>64.565239399614711</v>
      </c>
      <c r="C237">
        <v>2.2459630401939159</v>
      </c>
      <c r="D237">
        <f t="shared" si="3"/>
        <v>224.5963040193916</v>
      </c>
    </row>
    <row r="238" spans="1:4" x14ac:dyDescent="0.4">
      <c r="A238">
        <v>6.51</v>
      </c>
      <c r="B238">
        <v>64.847921647019135</v>
      </c>
      <c r="C238">
        <v>2.2361725355229236</v>
      </c>
      <c r="D238">
        <f t="shared" si="3"/>
        <v>223.61725355229237</v>
      </c>
    </row>
    <row r="239" spans="1:4" x14ac:dyDescent="0.4">
      <c r="A239">
        <v>6.55</v>
      </c>
      <c r="B239">
        <v>67.411765308376999</v>
      </c>
      <c r="C239">
        <v>2.1511251145767978</v>
      </c>
      <c r="D239">
        <f t="shared" si="3"/>
        <v>215.11251145767977</v>
      </c>
    </row>
    <row r="240" spans="1:4" x14ac:dyDescent="0.4">
      <c r="A240">
        <v>6.58</v>
      </c>
      <c r="B240">
        <v>68.853665481193062</v>
      </c>
      <c r="C240">
        <v>2.106077292463326</v>
      </c>
      <c r="D240">
        <f t="shared" si="3"/>
        <v>210.60772924633261</v>
      </c>
    </row>
    <row r="241" spans="1:4" x14ac:dyDescent="0.4">
      <c r="A241">
        <v>6.61</v>
      </c>
      <c r="B241">
        <v>70.17882535565937</v>
      </c>
      <c r="C241">
        <v>2.0663090417644425</v>
      </c>
      <c r="D241">
        <f t="shared" si="3"/>
        <v>206.63090417644426</v>
      </c>
    </row>
    <row r="242" spans="1:4" x14ac:dyDescent="0.4">
      <c r="A242">
        <v>6.65</v>
      </c>
      <c r="B242">
        <v>71.517709217520803</v>
      </c>
      <c r="C242">
        <v>2.0276256462823201</v>
      </c>
      <c r="D242">
        <f t="shared" si="3"/>
        <v>202.76256462823201</v>
      </c>
    </row>
    <row r="243" spans="1:4" x14ac:dyDescent="0.4">
      <c r="A243">
        <v>6.68</v>
      </c>
      <c r="B243">
        <v>72.592427440994811</v>
      </c>
      <c r="C243">
        <v>1.9976070023374799</v>
      </c>
      <c r="D243">
        <f t="shared" si="3"/>
        <v>199.760700233748</v>
      </c>
    </row>
    <row r="244" spans="1:4" x14ac:dyDescent="0.4">
      <c r="A244">
        <v>6.72</v>
      </c>
      <c r="B244">
        <v>73.509346849137415</v>
      </c>
      <c r="C244">
        <v>1.9726898358981715</v>
      </c>
      <c r="D244">
        <f t="shared" si="3"/>
        <v>197.26898358981714</v>
      </c>
    </row>
    <row r="245" spans="1:4" x14ac:dyDescent="0.4">
      <c r="A245">
        <v>6.75</v>
      </c>
      <c r="B245">
        <v>74.297524328245387</v>
      </c>
      <c r="C245">
        <v>1.9517627630787473</v>
      </c>
      <c r="D245">
        <f t="shared" si="3"/>
        <v>195.17627630787473</v>
      </c>
    </row>
    <row r="246" spans="1:4" x14ac:dyDescent="0.4">
      <c r="A246">
        <v>6.79</v>
      </c>
      <c r="B246">
        <v>74.567217895254302</v>
      </c>
      <c r="C246">
        <v>1.9447036575309273</v>
      </c>
      <c r="D246">
        <f t="shared" si="3"/>
        <v>194.47036575309272</v>
      </c>
    </row>
    <row r="247" spans="1:4" x14ac:dyDescent="0.4">
      <c r="A247">
        <v>6.82</v>
      </c>
      <c r="B247">
        <v>74.80152592031753</v>
      </c>
      <c r="C247">
        <v>1.938612074936547</v>
      </c>
      <c r="D247">
        <f t="shared" si="3"/>
        <v>193.86120749365469</v>
      </c>
    </row>
    <row r="248" spans="1:4" x14ac:dyDescent="0.4">
      <c r="A248">
        <v>6.86</v>
      </c>
      <c r="B248">
        <v>75.517197097146891</v>
      </c>
      <c r="C248">
        <v>1.9202399843609306</v>
      </c>
      <c r="D248">
        <f t="shared" si="3"/>
        <v>192.02399843609305</v>
      </c>
    </row>
    <row r="249" spans="1:4" x14ac:dyDescent="0.4">
      <c r="A249">
        <v>6.9</v>
      </c>
      <c r="B249">
        <v>76.413504594370593</v>
      </c>
      <c r="C249">
        <v>1.8977161451051896</v>
      </c>
      <c r="D249">
        <f t="shared" si="3"/>
        <v>189.77161451051896</v>
      </c>
    </row>
    <row r="250" spans="1:4" x14ac:dyDescent="0.4">
      <c r="A250">
        <v>6.93</v>
      </c>
      <c r="B250">
        <v>76.938990442916918</v>
      </c>
      <c r="C250">
        <v>1.8847549277423166</v>
      </c>
      <c r="D250">
        <f t="shared" si="3"/>
        <v>188.47549277423167</v>
      </c>
    </row>
    <row r="251" spans="1:4" x14ac:dyDescent="0.4">
      <c r="A251">
        <v>6.97</v>
      </c>
      <c r="B251">
        <v>77.522332722899847</v>
      </c>
      <c r="C251">
        <v>1.8705724696281081</v>
      </c>
      <c r="D251">
        <f t="shared" si="3"/>
        <v>187.05724696281081</v>
      </c>
    </row>
    <row r="252" spans="1:4" x14ac:dyDescent="0.4">
      <c r="A252">
        <v>7.01</v>
      </c>
      <c r="B252">
        <v>78.188249612730615</v>
      </c>
      <c r="C252">
        <v>1.8546411013298338</v>
      </c>
      <c r="D252">
        <f t="shared" si="3"/>
        <v>185.46411013298339</v>
      </c>
    </row>
    <row r="253" spans="1:4" x14ac:dyDescent="0.4">
      <c r="A253">
        <v>7.05</v>
      </c>
      <c r="B253">
        <v>78.689250884595239</v>
      </c>
      <c r="C253">
        <v>1.8428329122802092</v>
      </c>
      <c r="D253">
        <f t="shared" si="3"/>
        <v>184.28329122802091</v>
      </c>
    </row>
    <row r="254" spans="1:4" x14ac:dyDescent="0.4">
      <c r="A254">
        <v>7.08</v>
      </c>
      <c r="B254">
        <v>79.306056794335916</v>
      </c>
      <c r="C254">
        <v>1.8285002083619348</v>
      </c>
      <c r="D254">
        <f t="shared" si="3"/>
        <v>182.85002083619349</v>
      </c>
    </row>
    <row r="255" spans="1:4" x14ac:dyDescent="0.4">
      <c r="A255">
        <v>7.12</v>
      </c>
      <c r="B255">
        <v>79.844165349455324</v>
      </c>
      <c r="C255">
        <v>1.816177058625811</v>
      </c>
      <c r="D255">
        <f t="shared" si="3"/>
        <v>181.61770586258109</v>
      </c>
    </row>
    <row r="256" spans="1:4" x14ac:dyDescent="0.4">
      <c r="A256">
        <v>7.16</v>
      </c>
      <c r="B256">
        <v>80.578349149760626</v>
      </c>
      <c r="C256">
        <v>1.7996290927143852</v>
      </c>
      <c r="D256">
        <f t="shared" si="3"/>
        <v>179.96290927143852</v>
      </c>
    </row>
    <row r="257" spans="1:4" x14ac:dyDescent="0.4">
      <c r="A257">
        <v>7.2</v>
      </c>
      <c r="B257">
        <v>81.951369634760169</v>
      </c>
      <c r="C257">
        <v>1.7694779479475509</v>
      </c>
      <c r="D257">
        <f t="shared" si="3"/>
        <v>176.94779479475508</v>
      </c>
    </row>
    <row r="258" spans="1:4" x14ac:dyDescent="0.4">
      <c r="A258">
        <v>7.24</v>
      </c>
      <c r="B258">
        <v>82.919658359269476</v>
      </c>
      <c r="C258">
        <v>1.7488149884133726</v>
      </c>
      <c r="D258">
        <f t="shared" si="3"/>
        <v>174.88149884133725</v>
      </c>
    </row>
    <row r="259" spans="1:4" x14ac:dyDescent="0.4">
      <c r="A259">
        <v>7.28</v>
      </c>
      <c r="B259">
        <v>83.707552893331922</v>
      </c>
      <c r="C259">
        <v>1.732354325990076</v>
      </c>
      <c r="D259">
        <f t="shared" si="3"/>
        <v>173.23543259900759</v>
      </c>
    </row>
    <row r="260" spans="1:4" x14ac:dyDescent="0.4">
      <c r="A260">
        <v>7.32</v>
      </c>
      <c r="B260">
        <v>84.418699221020248</v>
      </c>
      <c r="C260">
        <v>1.7177609073689553</v>
      </c>
      <c r="D260">
        <f t="shared" si="3"/>
        <v>171.77609073689553</v>
      </c>
    </row>
    <row r="261" spans="1:4" x14ac:dyDescent="0.4">
      <c r="A261">
        <v>7.37</v>
      </c>
      <c r="B261">
        <v>84.992210268571043</v>
      </c>
      <c r="C261">
        <v>1.7061697879673781</v>
      </c>
      <c r="D261">
        <f t="shared" si="3"/>
        <v>170.61697879673781</v>
      </c>
    </row>
    <row r="262" spans="1:4" x14ac:dyDescent="0.4">
      <c r="A262">
        <v>7.41</v>
      </c>
      <c r="B262">
        <v>85.587086449627563</v>
      </c>
      <c r="C262">
        <v>1.6943109923265496</v>
      </c>
      <c r="D262">
        <f t="shared" ref="D262:D325" si="4">C262*100</f>
        <v>169.43109923265496</v>
      </c>
    </row>
    <row r="263" spans="1:4" x14ac:dyDescent="0.4">
      <c r="A263">
        <v>7.45</v>
      </c>
      <c r="B263">
        <v>86.138743194945533</v>
      </c>
      <c r="C263">
        <v>1.6834601480616409</v>
      </c>
      <c r="D263">
        <f t="shared" si="4"/>
        <v>168.34601480616408</v>
      </c>
    </row>
    <row r="264" spans="1:4" x14ac:dyDescent="0.4">
      <c r="A264">
        <v>7.49</v>
      </c>
      <c r="B264">
        <v>86.797464957957942</v>
      </c>
      <c r="C264">
        <v>1.6706840625247024</v>
      </c>
      <c r="D264">
        <f t="shared" si="4"/>
        <v>167.06840625247023</v>
      </c>
    </row>
    <row r="265" spans="1:4" x14ac:dyDescent="0.4">
      <c r="A265">
        <v>7.54</v>
      </c>
      <c r="B265">
        <v>87.339954086515675</v>
      </c>
      <c r="C265">
        <v>1.6603070483545719</v>
      </c>
      <c r="D265">
        <f t="shared" si="4"/>
        <v>166.03070483545719</v>
      </c>
    </row>
    <row r="266" spans="1:4" x14ac:dyDescent="0.4">
      <c r="A266">
        <v>7.58</v>
      </c>
      <c r="B266">
        <v>87.746909901814462</v>
      </c>
      <c r="C266">
        <v>1.652606815841934</v>
      </c>
      <c r="D266">
        <f t="shared" si="4"/>
        <v>165.26068158419341</v>
      </c>
    </row>
    <row r="267" spans="1:4" x14ac:dyDescent="0.4">
      <c r="A267">
        <v>7.63</v>
      </c>
      <c r="B267">
        <v>88.059487222244627</v>
      </c>
      <c r="C267">
        <v>1.6467406970793208</v>
      </c>
      <c r="D267">
        <f t="shared" si="4"/>
        <v>164.67406970793209</v>
      </c>
    </row>
    <row r="268" spans="1:4" x14ac:dyDescent="0.4">
      <c r="A268">
        <v>7.67</v>
      </c>
      <c r="B268">
        <v>88.33435975981368</v>
      </c>
      <c r="C268">
        <v>1.6416164872547951</v>
      </c>
      <c r="D268">
        <f t="shared" si="4"/>
        <v>164.16164872547952</v>
      </c>
    </row>
    <row r="269" spans="1:4" x14ac:dyDescent="0.4">
      <c r="A269">
        <v>7.72</v>
      </c>
      <c r="B269">
        <v>88.645265232255781</v>
      </c>
      <c r="C269">
        <v>1.6358588469769817</v>
      </c>
      <c r="D269">
        <f t="shared" si="4"/>
        <v>163.58588469769816</v>
      </c>
    </row>
    <row r="270" spans="1:4" x14ac:dyDescent="0.4">
      <c r="A270">
        <v>7.76</v>
      </c>
      <c r="B270">
        <v>88.980740990017466</v>
      </c>
      <c r="C270">
        <v>1.62969132150827</v>
      </c>
      <c r="D270">
        <f t="shared" si="4"/>
        <v>162.96913215082699</v>
      </c>
    </row>
    <row r="271" spans="1:4" x14ac:dyDescent="0.4">
      <c r="A271">
        <v>7.81</v>
      </c>
      <c r="B271">
        <v>89.203101173440643</v>
      </c>
      <c r="C271">
        <v>1.6256289239412935</v>
      </c>
      <c r="D271">
        <f t="shared" si="4"/>
        <v>162.56289239412936</v>
      </c>
    </row>
    <row r="272" spans="1:4" x14ac:dyDescent="0.4">
      <c r="A272">
        <v>7.86</v>
      </c>
      <c r="B272">
        <v>89.258617091069752</v>
      </c>
      <c r="C272">
        <v>1.6246178363356574</v>
      </c>
      <c r="D272">
        <f t="shared" si="4"/>
        <v>162.46178363356574</v>
      </c>
    </row>
    <row r="273" spans="1:4" x14ac:dyDescent="0.4">
      <c r="A273">
        <v>7.9</v>
      </c>
      <c r="B273">
        <v>89.179056364234995</v>
      </c>
      <c r="C273">
        <v>1.6260672324288348</v>
      </c>
      <c r="D273">
        <f t="shared" si="4"/>
        <v>162.60672324288348</v>
      </c>
    </row>
    <row r="274" spans="1:4" x14ac:dyDescent="0.4">
      <c r="A274">
        <v>7.95</v>
      </c>
      <c r="B274">
        <v>89.040844056102955</v>
      </c>
      <c r="C274">
        <v>1.6285912707817312</v>
      </c>
      <c r="D274">
        <f t="shared" si="4"/>
        <v>162.85912707817312</v>
      </c>
    </row>
    <row r="275" spans="1:4" x14ac:dyDescent="0.4">
      <c r="A275">
        <v>8</v>
      </c>
      <c r="B275">
        <v>89.038856802299989</v>
      </c>
      <c r="C275">
        <v>1.6286276192290559</v>
      </c>
      <c r="D275">
        <f t="shared" si="4"/>
        <v>162.86276192290558</v>
      </c>
    </row>
    <row r="276" spans="1:4" x14ac:dyDescent="0.4">
      <c r="A276">
        <v>8.0500000000000007</v>
      </c>
      <c r="B276">
        <v>89.112914213722519</v>
      </c>
      <c r="C276">
        <v>1.6272741459786797</v>
      </c>
      <c r="D276">
        <f t="shared" si="4"/>
        <v>162.72741459786798</v>
      </c>
    </row>
    <row r="277" spans="1:4" x14ac:dyDescent="0.4">
      <c r="A277">
        <v>8.1</v>
      </c>
      <c r="B277">
        <v>89.285835663846228</v>
      </c>
      <c r="C277">
        <v>1.624122575486235</v>
      </c>
      <c r="D277">
        <f t="shared" si="4"/>
        <v>162.4122575486235</v>
      </c>
    </row>
    <row r="278" spans="1:4" x14ac:dyDescent="0.4">
      <c r="A278">
        <v>8.15</v>
      </c>
      <c r="B278">
        <v>89.474127980078492</v>
      </c>
      <c r="C278">
        <v>1.6207047181850551</v>
      </c>
      <c r="D278">
        <f t="shared" si="4"/>
        <v>162.07047181850552</v>
      </c>
    </row>
    <row r="279" spans="1:4" x14ac:dyDescent="0.4">
      <c r="A279">
        <v>8.1999999999999993</v>
      </c>
      <c r="B279">
        <v>89.601101298460762</v>
      </c>
      <c r="C279">
        <v>1.6184080248051347</v>
      </c>
      <c r="D279">
        <f t="shared" si="4"/>
        <v>161.84080248051347</v>
      </c>
    </row>
    <row r="280" spans="1:4" x14ac:dyDescent="0.4">
      <c r="A280">
        <v>8.26</v>
      </c>
      <c r="B280">
        <v>89.704170065011439</v>
      </c>
      <c r="C280">
        <v>1.6165484978871385</v>
      </c>
      <c r="D280">
        <f t="shared" si="4"/>
        <v>161.65484978871385</v>
      </c>
    </row>
    <row r="281" spans="1:4" x14ac:dyDescent="0.4">
      <c r="A281">
        <v>8.31</v>
      </c>
      <c r="B281">
        <v>89.834611114538518</v>
      </c>
      <c r="C281">
        <v>1.6142012479791163</v>
      </c>
      <c r="D281">
        <f t="shared" si="4"/>
        <v>161.42012479791163</v>
      </c>
    </row>
    <row r="282" spans="1:4" x14ac:dyDescent="0.4">
      <c r="A282">
        <v>8.36</v>
      </c>
      <c r="B282">
        <v>89.90361152314145</v>
      </c>
      <c r="C282">
        <v>1.6129623595319125</v>
      </c>
      <c r="D282">
        <f t="shared" si="4"/>
        <v>161.29623595319126</v>
      </c>
    </row>
    <row r="283" spans="1:4" x14ac:dyDescent="0.4">
      <c r="A283">
        <v>8.42</v>
      </c>
      <c r="B283">
        <v>89.923237401163789</v>
      </c>
      <c r="C283">
        <v>1.6126103281389415</v>
      </c>
      <c r="D283">
        <f t="shared" si="4"/>
        <v>161.26103281389413</v>
      </c>
    </row>
    <row r="284" spans="1:4" x14ac:dyDescent="0.4">
      <c r="A284">
        <v>8.4700000000000006</v>
      </c>
      <c r="B284">
        <v>89.916520899888127</v>
      </c>
      <c r="C284">
        <v>1.6127307854166217</v>
      </c>
      <c r="D284">
        <f t="shared" si="4"/>
        <v>161.27307854166219</v>
      </c>
    </row>
    <row r="285" spans="1:4" x14ac:dyDescent="0.4">
      <c r="A285">
        <v>8.5299999999999994</v>
      </c>
      <c r="B285">
        <v>89.963454149424933</v>
      </c>
      <c r="C285">
        <v>1.6118894360364397</v>
      </c>
      <c r="D285">
        <f t="shared" si="4"/>
        <v>161.18894360364396</v>
      </c>
    </row>
    <row r="286" spans="1:4" x14ac:dyDescent="0.4">
      <c r="A286">
        <v>8.59</v>
      </c>
      <c r="B286">
        <v>89.969714838242837</v>
      </c>
      <c r="C286">
        <v>1.611777270090532</v>
      </c>
      <c r="D286">
        <f t="shared" si="4"/>
        <v>161.1777270090532</v>
      </c>
    </row>
    <row r="287" spans="1:4" x14ac:dyDescent="0.4">
      <c r="A287">
        <v>8.64</v>
      </c>
      <c r="B287">
        <v>90.045104654283875</v>
      </c>
      <c r="C287">
        <v>1.6104278175871696</v>
      </c>
      <c r="D287">
        <f t="shared" si="4"/>
        <v>161.04278175871696</v>
      </c>
    </row>
    <row r="288" spans="1:4" x14ac:dyDescent="0.4">
      <c r="A288">
        <v>8.6999999999999993</v>
      </c>
      <c r="B288">
        <v>90.113609885015563</v>
      </c>
      <c r="C288">
        <v>1.6092035549107402</v>
      </c>
      <c r="D288">
        <f t="shared" si="4"/>
        <v>160.92035549107402</v>
      </c>
    </row>
    <row r="289" spans="1:4" x14ac:dyDescent="0.4">
      <c r="A289">
        <v>8.76</v>
      </c>
      <c r="B289">
        <v>90.296687725333285</v>
      </c>
      <c r="C289">
        <v>1.6059408714293615</v>
      </c>
      <c r="D289">
        <f t="shared" si="4"/>
        <v>160.59408714293616</v>
      </c>
    </row>
    <row r="290" spans="1:4" x14ac:dyDescent="0.4">
      <c r="A290">
        <v>8.82</v>
      </c>
      <c r="B290">
        <v>90.463815452318272</v>
      </c>
      <c r="C290">
        <v>1.6029739697331165</v>
      </c>
      <c r="D290">
        <f t="shared" si="4"/>
        <v>160.29739697331163</v>
      </c>
    </row>
    <row r="291" spans="1:4" x14ac:dyDescent="0.4">
      <c r="A291">
        <v>8.8800000000000008</v>
      </c>
      <c r="B291">
        <v>90.860756745546027</v>
      </c>
      <c r="C291">
        <v>1.5959710943076102</v>
      </c>
      <c r="D291">
        <f t="shared" si="4"/>
        <v>159.59710943076101</v>
      </c>
    </row>
    <row r="292" spans="1:4" x14ac:dyDescent="0.4">
      <c r="A292">
        <v>8.94</v>
      </c>
      <c r="B292">
        <v>91.349123224351203</v>
      </c>
      <c r="C292">
        <v>1.5874387870878943</v>
      </c>
      <c r="D292">
        <f t="shared" si="4"/>
        <v>158.74387870878942</v>
      </c>
    </row>
    <row r="293" spans="1:4" x14ac:dyDescent="0.4">
      <c r="A293">
        <v>9</v>
      </c>
      <c r="B293">
        <v>91.741590307327527</v>
      </c>
      <c r="C293">
        <v>1.5806477834865309</v>
      </c>
      <c r="D293">
        <f t="shared" si="4"/>
        <v>158.06477834865308</v>
      </c>
    </row>
    <row r="294" spans="1:4" x14ac:dyDescent="0.4">
      <c r="A294">
        <v>9.07</v>
      </c>
      <c r="B294">
        <v>91.938713101237582</v>
      </c>
      <c r="C294">
        <v>1.5772587681657975</v>
      </c>
      <c r="D294">
        <f t="shared" si="4"/>
        <v>157.72587681657976</v>
      </c>
    </row>
    <row r="295" spans="1:4" x14ac:dyDescent="0.4">
      <c r="A295">
        <v>9.1300000000000008</v>
      </c>
      <c r="B295">
        <v>91.807121580692694</v>
      </c>
      <c r="C295">
        <v>1.57951952829009</v>
      </c>
      <c r="D295">
        <f t="shared" si="4"/>
        <v>157.951952829009</v>
      </c>
    </row>
    <row r="296" spans="1:4" x14ac:dyDescent="0.4">
      <c r="A296">
        <v>9.19</v>
      </c>
      <c r="B296">
        <v>91.570087937715499</v>
      </c>
      <c r="C296">
        <v>1.5836081916994653</v>
      </c>
      <c r="D296">
        <f t="shared" si="4"/>
        <v>158.36081916994652</v>
      </c>
    </row>
    <row r="297" spans="1:4" x14ac:dyDescent="0.4">
      <c r="A297">
        <v>9.26</v>
      </c>
      <c r="B297">
        <v>91.196799283071201</v>
      </c>
      <c r="C297">
        <v>1.5900902500174146</v>
      </c>
      <c r="D297">
        <f t="shared" si="4"/>
        <v>159.00902500174146</v>
      </c>
    </row>
    <row r="298" spans="1:4" x14ac:dyDescent="0.4">
      <c r="A298">
        <v>9.33</v>
      </c>
      <c r="B298">
        <v>90.898438673412343</v>
      </c>
      <c r="C298">
        <v>1.5953094848396137</v>
      </c>
      <c r="D298">
        <f t="shared" si="4"/>
        <v>159.53094848396137</v>
      </c>
    </row>
    <row r="299" spans="1:4" x14ac:dyDescent="0.4">
      <c r="A299">
        <v>9.39</v>
      </c>
      <c r="B299">
        <v>90.553789080716612</v>
      </c>
      <c r="C299">
        <v>1.6013812657088109</v>
      </c>
      <c r="D299">
        <f t="shared" si="4"/>
        <v>160.1381265708811</v>
      </c>
    </row>
    <row r="300" spans="1:4" x14ac:dyDescent="0.4">
      <c r="A300">
        <v>9.4600000000000009</v>
      </c>
      <c r="B300">
        <v>90.232327786988435</v>
      </c>
      <c r="C300">
        <v>1.6070863395559809</v>
      </c>
      <c r="D300">
        <f t="shared" si="4"/>
        <v>160.70863395559809</v>
      </c>
    </row>
    <row r="301" spans="1:4" x14ac:dyDescent="0.4">
      <c r="A301">
        <v>9.5299999999999994</v>
      </c>
      <c r="B301">
        <v>89.904641976908152</v>
      </c>
      <c r="C301">
        <v>1.6129438723536935</v>
      </c>
      <c r="D301">
        <f t="shared" si="4"/>
        <v>161.29438723536936</v>
      </c>
    </row>
    <row r="302" spans="1:4" x14ac:dyDescent="0.4">
      <c r="A302">
        <v>9.6</v>
      </c>
      <c r="B302">
        <v>89.694898540149993</v>
      </c>
      <c r="C302">
        <v>1.6167155962375668</v>
      </c>
      <c r="D302">
        <f t="shared" si="4"/>
        <v>161.67155962375668</v>
      </c>
    </row>
    <row r="303" spans="1:4" x14ac:dyDescent="0.4">
      <c r="A303">
        <v>9.67</v>
      </c>
      <c r="B303">
        <v>89.554966888483818</v>
      </c>
      <c r="C303">
        <v>1.6192417507493282</v>
      </c>
      <c r="D303">
        <f t="shared" si="4"/>
        <v>161.9241750749328</v>
      </c>
    </row>
    <row r="304" spans="1:4" x14ac:dyDescent="0.4">
      <c r="A304">
        <v>9.75</v>
      </c>
      <c r="B304">
        <v>89.212078951860434</v>
      </c>
      <c r="C304">
        <v>1.6254653302167283</v>
      </c>
      <c r="D304">
        <f t="shared" si="4"/>
        <v>162.54653302167284</v>
      </c>
    </row>
    <row r="305" spans="1:4" x14ac:dyDescent="0.4">
      <c r="A305">
        <v>9.82</v>
      </c>
      <c r="B305">
        <v>88.95586745417728</v>
      </c>
      <c r="C305">
        <v>1.6301470102295887</v>
      </c>
      <c r="D305">
        <f t="shared" si="4"/>
        <v>163.01470102295889</v>
      </c>
    </row>
    <row r="306" spans="1:4" x14ac:dyDescent="0.4">
      <c r="A306">
        <v>9.9</v>
      </c>
      <c r="B306">
        <v>88.605072536623851</v>
      </c>
      <c r="C306">
        <v>1.6366008990384613</v>
      </c>
      <c r="D306">
        <f t="shared" si="4"/>
        <v>163.66008990384614</v>
      </c>
    </row>
    <row r="307" spans="1:4" x14ac:dyDescent="0.4">
      <c r="A307">
        <v>9.9700000000000006</v>
      </c>
      <c r="B307">
        <v>88.203628895294685</v>
      </c>
      <c r="C307">
        <v>1.6440496064504035</v>
      </c>
      <c r="D307">
        <f t="shared" si="4"/>
        <v>164.40496064504035</v>
      </c>
    </row>
    <row r="308" spans="1:4" x14ac:dyDescent="0.4">
      <c r="A308">
        <v>10.050000000000001</v>
      </c>
      <c r="B308">
        <v>87.6072573764678</v>
      </c>
      <c r="C308">
        <v>1.6552411947980707</v>
      </c>
      <c r="D308">
        <f t="shared" si="4"/>
        <v>165.52411947980707</v>
      </c>
    </row>
    <row r="309" spans="1:4" x14ac:dyDescent="0.4">
      <c r="A309">
        <v>10.130000000000001</v>
      </c>
      <c r="B309">
        <v>87.058319217476622</v>
      </c>
      <c r="C309">
        <v>1.6656781646629382</v>
      </c>
      <c r="D309">
        <f t="shared" si="4"/>
        <v>166.56781646629381</v>
      </c>
    </row>
    <row r="310" spans="1:4" x14ac:dyDescent="0.4">
      <c r="A310">
        <v>10.210000000000001</v>
      </c>
      <c r="B310">
        <v>86.459672454640895</v>
      </c>
      <c r="C310">
        <v>1.6772113200970484</v>
      </c>
      <c r="D310">
        <f t="shared" si="4"/>
        <v>167.72113200970483</v>
      </c>
    </row>
    <row r="311" spans="1:4" x14ac:dyDescent="0.4">
      <c r="A311">
        <v>10.29</v>
      </c>
      <c r="B311">
        <v>85.753209939740088</v>
      </c>
      <c r="C311">
        <v>1.6910287262098749</v>
      </c>
      <c r="D311">
        <f t="shared" si="4"/>
        <v>169.10287262098748</v>
      </c>
    </row>
    <row r="312" spans="1:4" x14ac:dyDescent="0.4">
      <c r="A312">
        <v>10.37</v>
      </c>
      <c r="B312">
        <v>85.024281521358475</v>
      </c>
      <c r="C312">
        <v>1.7055262188411344</v>
      </c>
      <c r="D312">
        <f t="shared" si="4"/>
        <v>170.55262188411345</v>
      </c>
    </row>
    <row r="313" spans="1:4" x14ac:dyDescent="0.4">
      <c r="A313">
        <v>10.46</v>
      </c>
      <c r="B313">
        <v>84.217302887805161</v>
      </c>
      <c r="C313">
        <v>1.7218687419376448</v>
      </c>
      <c r="D313">
        <f t="shared" si="4"/>
        <v>172.18687419376448</v>
      </c>
    </row>
    <row r="314" spans="1:4" x14ac:dyDescent="0.4">
      <c r="A314">
        <v>10.54</v>
      </c>
      <c r="B314">
        <v>83.260264504653193</v>
      </c>
      <c r="C314">
        <v>1.7416608298752447</v>
      </c>
      <c r="D314">
        <f t="shared" si="4"/>
        <v>174.16608298752448</v>
      </c>
    </row>
    <row r="315" spans="1:4" x14ac:dyDescent="0.4">
      <c r="A315">
        <v>10.63</v>
      </c>
      <c r="B315">
        <v>82.278053615630668</v>
      </c>
      <c r="C315">
        <v>1.7624522579282109</v>
      </c>
      <c r="D315">
        <f t="shared" si="4"/>
        <v>176.24522579282109</v>
      </c>
    </row>
    <row r="316" spans="1:4" x14ac:dyDescent="0.4">
      <c r="A316">
        <v>10.71</v>
      </c>
      <c r="B316">
        <v>81.155881588193097</v>
      </c>
      <c r="C316">
        <v>1.7868223292629908</v>
      </c>
      <c r="D316">
        <f t="shared" si="4"/>
        <v>178.68223292629906</v>
      </c>
    </row>
    <row r="317" spans="1:4" x14ac:dyDescent="0.4">
      <c r="A317">
        <v>10.8</v>
      </c>
      <c r="B317">
        <v>80.076487932719516</v>
      </c>
      <c r="C317">
        <v>1.8109078596784292</v>
      </c>
      <c r="D317">
        <f t="shared" si="4"/>
        <v>181.09078596784292</v>
      </c>
    </row>
    <row r="318" spans="1:4" x14ac:dyDescent="0.4">
      <c r="A318">
        <v>10.89</v>
      </c>
      <c r="B318">
        <v>79.001441036911871</v>
      </c>
      <c r="C318">
        <v>1.835550585780493</v>
      </c>
      <c r="D318">
        <f t="shared" si="4"/>
        <v>183.55505857804931</v>
      </c>
    </row>
    <row r="319" spans="1:4" x14ac:dyDescent="0.4">
      <c r="A319">
        <v>10.99</v>
      </c>
      <c r="B319">
        <v>77.978501164890233</v>
      </c>
      <c r="C319">
        <v>1.8596297595688827</v>
      </c>
      <c r="D319">
        <f t="shared" si="4"/>
        <v>185.96297595688827</v>
      </c>
    </row>
    <row r="320" spans="1:4" x14ac:dyDescent="0.4">
      <c r="A320">
        <v>11.08</v>
      </c>
      <c r="B320">
        <v>77.077715299737349</v>
      </c>
      <c r="C320">
        <v>1.8813627364133976</v>
      </c>
      <c r="D320">
        <f t="shared" si="4"/>
        <v>188.13627364133976</v>
      </c>
    </row>
    <row r="321" spans="1:4" x14ac:dyDescent="0.4">
      <c r="A321">
        <v>11.18</v>
      </c>
      <c r="B321">
        <v>76.094691795427735</v>
      </c>
      <c r="C321">
        <v>1.9056669782256728</v>
      </c>
      <c r="D321">
        <f t="shared" si="4"/>
        <v>190.56669782256728</v>
      </c>
    </row>
    <row r="322" spans="1:4" x14ac:dyDescent="0.4">
      <c r="A322">
        <v>11.27</v>
      </c>
      <c r="B322">
        <v>75.272239641938498</v>
      </c>
      <c r="C322">
        <v>1.926488995977909</v>
      </c>
      <c r="D322">
        <f t="shared" si="4"/>
        <v>192.64889959779089</v>
      </c>
    </row>
    <row r="323" spans="1:4" x14ac:dyDescent="0.4">
      <c r="A323">
        <v>11.37</v>
      </c>
      <c r="B323">
        <v>74.384240965646896</v>
      </c>
      <c r="C323">
        <v>1.949487411450197</v>
      </c>
      <c r="D323">
        <f t="shared" si="4"/>
        <v>194.94874114501971</v>
      </c>
    </row>
    <row r="324" spans="1:4" x14ac:dyDescent="0.4">
      <c r="A324">
        <v>11.47</v>
      </c>
      <c r="B324">
        <v>73.532252040921804</v>
      </c>
      <c r="C324">
        <v>1.9720753458238405</v>
      </c>
      <c r="D324">
        <f t="shared" si="4"/>
        <v>197.20753458238406</v>
      </c>
    </row>
    <row r="325" spans="1:4" x14ac:dyDescent="0.4">
      <c r="A325">
        <v>11.58</v>
      </c>
      <c r="B325">
        <v>72.532895869913077</v>
      </c>
      <c r="C325">
        <v>1.9992465437045626</v>
      </c>
      <c r="D325">
        <f t="shared" si="4"/>
        <v>199.92465437045627</v>
      </c>
    </row>
    <row r="326" spans="1:4" x14ac:dyDescent="0.4">
      <c r="A326">
        <v>11.68</v>
      </c>
      <c r="B326">
        <v>71.512018713673285</v>
      </c>
      <c r="C326">
        <v>2.0277869927489567</v>
      </c>
      <c r="D326">
        <f t="shared" ref="D326:D372" si="5">C326*100</f>
        <v>202.77869927489567</v>
      </c>
    </row>
    <row r="327" spans="1:4" x14ac:dyDescent="0.4">
      <c r="A327">
        <v>11.79</v>
      </c>
      <c r="B327">
        <v>70.511309635419977</v>
      </c>
      <c r="C327">
        <v>2.05656570729702</v>
      </c>
      <c r="D327">
        <f t="shared" si="5"/>
        <v>205.656570729702</v>
      </c>
    </row>
    <row r="328" spans="1:4" x14ac:dyDescent="0.4">
      <c r="A328">
        <v>11.89</v>
      </c>
      <c r="B328">
        <v>69.863083879835088</v>
      </c>
      <c r="C328">
        <v>2.0756475855292429</v>
      </c>
      <c r="D328">
        <f t="shared" si="5"/>
        <v>207.56475855292427</v>
      </c>
    </row>
    <row r="329" spans="1:4" x14ac:dyDescent="0.4">
      <c r="A329">
        <v>12</v>
      </c>
      <c r="B329">
        <v>69.585581158356831</v>
      </c>
      <c r="C329">
        <v>2.0839251315987846</v>
      </c>
      <c r="D329">
        <f t="shared" si="5"/>
        <v>208.39251315987846</v>
      </c>
    </row>
    <row r="330" spans="1:4" x14ac:dyDescent="0.4">
      <c r="A330">
        <v>12.12</v>
      </c>
      <c r="B330">
        <v>69.517891788876511</v>
      </c>
      <c r="C330">
        <v>2.0859542434514644</v>
      </c>
      <c r="D330">
        <f t="shared" si="5"/>
        <v>208.59542434514645</v>
      </c>
    </row>
    <row r="331" spans="1:4" x14ac:dyDescent="0.4">
      <c r="A331">
        <v>12.23</v>
      </c>
      <c r="B331">
        <v>69.497016155959457</v>
      </c>
      <c r="C331">
        <v>2.0865808259650263</v>
      </c>
      <c r="D331">
        <f t="shared" si="5"/>
        <v>208.65808259650262</v>
      </c>
    </row>
    <row r="332" spans="1:4" x14ac:dyDescent="0.4">
      <c r="A332">
        <v>12.35</v>
      </c>
      <c r="B332">
        <v>69.520958380343401</v>
      </c>
      <c r="C332">
        <v>2.0858622313499007</v>
      </c>
      <c r="D332">
        <f t="shared" si="5"/>
        <v>208.58622313499006</v>
      </c>
    </row>
    <row r="333" spans="1:4" x14ac:dyDescent="0.4">
      <c r="A333">
        <v>12.47</v>
      </c>
      <c r="B333">
        <v>69.657790980685945</v>
      </c>
      <c r="C333">
        <v>2.0817648583345685</v>
      </c>
      <c r="D333">
        <f t="shared" si="5"/>
        <v>208.17648583345684</v>
      </c>
    </row>
    <row r="334" spans="1:4" x14ac:dyDescent="0.4">
      <c r="A334">
        <v>12.59</v>
      </c>
      <c r="B334">
        <v>69.936575636330531</v>
      </c>
      <c r="C334">
        <v>2.0734664237331706</v>
      </c>
      <c r="D334">
        <f t="shared" si="5"/>
        <v>207.34664237331705</v>
      </c>
    </row>
    <row r="335" spans="1:4" x14ac:dyDescent="0.4">
      <c r="A335">
        <v>12.71</v>
      </c>
      <c r="B335">
        <v>70.329626669938122</v>
      </c>
      <c r="C335">
        <v>2.0618784463815532</v>
      </c>
      <c r="D335">
        <f t="shared" si="5"/>
        <v>206.18784463815533</v>
      </c>
    </row>
    <row r="336" spans="1:4" x14ac:dyDescent="0.4">
      <c r="A336">
        <v>12.84</v>
      </c>
      <c r="B336">
        <v>70.51918431888015</v>
      </c>
      <c r="C336">
        <v>2.0563360562578534</v>
      </c>
      <c r="D336">
        <f t="shared" si="5"/>
        <v>205.63360562578535</v>
      </c>
    </row>
    <row r="337" spans="1:4" x14ac:dyDescent="0.4">
      <c r="A337">
        <v>12.96</v>
      </c>
      <c r="B337">
        <v>70.707174954339948</v>
      </c>
      <c r="C337">
        <v>2.0508688328511138</v>
      </c>
      <c r="D337">
        <f t="shared" si="5"/>
        <v>205.08688328511138</v>
      </c>
    </row>
    <row r="338" spans="1:4" x14ac:dyDescent="0.4">
      <c r="A338">
        <v>13.1</v>
      </c>
      <c r="B338">
        <v>70.649925089290448</v>
      </c>
      <c r="C338">
        <v>2.0525307166219253</v>
      </c>
      <c r="D338">
        <f t="shared" si="5"/>
        <v>205.25307166219253</v>
      </c>
    </row>
    <row r="339" spans="1:4" x14ac:dyDescent="0.4">
      <c r="A339">
        <v>13.23</v>
      </c>
      <c r="B339">
        <v>70.393653220046417</v>
      </c>
      <c r="C339">
        <v>2.0600030647579883</v>
      </c>
      <c r="D339">
        <f t="shared" si="5"/>
        <v>206.00030647579882</v>
      </c>
    </row>
    <row r="340" spans="1:4" x14ac:dyDescent="0.4">
      <c r="A340">
        <v>13.37</v>
      </c>
      <c r="B340">
        <v>70.074684340576283</v>
      </c>
      <c r="C340">
        <v>2.0693798728799826</v>
      </c>
      <c r="D340">
        <f t="shared" si="5"/>
        <v>206.93798728799825</v>
      </c>
    </row>
    <row r="341" spans="1:4" x14ac:dyDescent="0.4">
      <c r="A341">
        <v>13.5</v>
      </c>
      <c r="B341">
        <v>69.802373273381207</v>
      </c>
      <c r="C341">
        <v>2.0774528797877703</v>
      </c>
      <c r="D341">
        <f t="shared" si="5"/>
        <v>207.74528797877701</v>
      </c>
    </row>
    <row r="342" spans="1:4" x14ac:dyDescent="0.4">
      <c r="A342">
        <v>13.65</v>
      </c>
      <c r="B342">
        <v>69.264082947403523</v>
      </c>
      <c r="C342">
        <v>2.0935979399730527</v>
      </c>
      <c r="D342">
        <f t="shared" si="5"/>
        <v>209.35979399730527</v>
      </c>
    </row>
    <row r="343" spans="1:4" x14ac:dyDescent="0.4">
      <c r="A343">
        <v>13.79</v>
      </c>
      <c r="B343">
        <v>68.418276889371626</v>
      </c>
      <c r="C343">
        <v>2.1194795888718629</v>
      </c>
      <c r="D343">
        <f t="shared" si="5"/>
        <v>211.9479588871863</v>
      </c>
    </row>
    <row r="344" spans="1:4" x14ac:dyDescent="0.4">
      <c r="A344">
        <v>13.94</v>
      </c>
      <c r="B344">
        <v>67.506022526131943</v>
      </c>
      <c r="C344">
        <v>2.148121544513633</v>
      </c>
      <c r="D344">
        <f t="shared" si="5"/>
        <v>214.81215445136331</v>
      </c>
    </row>
    <row r="345" spans="1:4" x14ac:dyDescent="0.4">
      <c r="A345">
        <v>14.09</v>
      </c>
      <c r="B345">
        <v>66.424364216457704</v>
      </c>
      <c r="C345">
        <v>2.183101683898057</v>
      </c>
      <c r="D345">
        <f t="shared" si="5"/>
        <v>218.31016838980571</v>
      </c>
    </row>
    <row r="346" spans="1:4" x14ac:dyDescent="0.4">
      <c r="A346">
        <v>14.25</v>
      </c>
      <c r="B346">
        <v>64.931046288595596</v>
      </c>
      <c r="C346">
        <v>2.233309790331782</v>
      </c>
      <c r="D346">
        <f t="shared" si="5"/>
        <v>223.33097903317821</v>
      </c>
    </row>
    <row r="347" spans="1:4" x14ac:dyDescent="0.4">
      <c r="A347">
        <v>14.4</v>
      </c>
      <c r="B347">
        <v>63.212208461628158</v>
      </c>
      <c r="C347">
        <v>2.2940369416270765</v>
      </c>
      <c r="D347">
        <f t="shared" si="5"/>
        <v>229.40369416270764</v>
      </c>
    </row>
    <row r="348" spans="1:4" x14ac:dyDescent="0.4">
      <c r="A348">
        <v>14.57</v>
      </c>
      <c r="B348">
        <v>61.174789958984611</v>
      </c>
      <c r="C348">
        <v>2.3704395465849766</v>
      </c>
      <c r="D348">
        <f t="shared" si="5"/>
        <v>237.04395465849765</v>
      </c>
    </row>
    <row r="349" spans="1:4" x14ac:dyDescent="0.4">
      <c r="A349">
        <v>14.73</v>
      </c>
      <c r="B349">
        <v>59.36387604586637</v>
      </c>
      <c r="C349">
        <v>2.4427505586186213</v>
      </c>
      <c r="D349">
        <f t="shared" si="5"/>
        <v>244.27505586186214</v>
      </c>
    </row>
    <row r="350" spans="1:4" x14ac:dyDescent="0.4">
      <c r="A350">
        <v>14.9</v>
      </c>
      <c r="B350">
        <v>57.601112320050497</v>
      </c>
      <c r="C350">
        <v>2.5175059218835503</v>
      </c>
      <c r="D350">
        <f t="shared" si="5"/>
        <v>251.75059218835503</v>
      </c>
    </row>
    <row r="351" spans="1:4" x14ac:dyDescent="0.4">
      <c r="A351">
        <v>15.07</v>
      </c>
      <c r="B351">
        <v>56.196482944872052</v>
      </c>
      <c r="C351">
        <v>2.580430905525894</v>
      </c>
      <c r="D351">
        <f t="shared" si="5"/>
        <v>258.04309055258943</v>
      </c>
    </row>
    <row r="352" spans="1:4" x14ac:dyDescent="0.4">
      <c r="A352">
        <v>15.25</v>
      </c>
      <c r="B352">
        <v>54.64219627479855</v>
      </c>
      <c r="C352">
        <v>2.6538307619177277</v>
      </c>
      <c r="D352">
        <f t="shared" si="5"/>
        <v>265.38307619177277</v>
      </c>
    </row>
    <row r="353" spans="1:4" x14ac:dyDescent="0.4">
      <c r="A353">
        <v>15.43</v>
      </c>
      <c r="B353">
        <v>52.895888575813451</v>
      </c>
      <c r="C353">
        <v>2.7414444728529004</v>
      </c>
      <c r="D353">
        <f t="shared" si="5"/>
        <v>274.14444728529003</v>
      </c>
    </row>
    <row r="354" spans="1:4" x14ac:dyDescent="0.4">
      <c r="A354">
        <v>15.62</v>
      </c>
      <c r="B354">
        <v>51.2944507637634</v>
      </c>
      <c r="C354">
        <v>2.8270337085907302</v>
      </c>
      <c r="D354">
        <f t="shared" si="5"/>
        <v>282.703370859073</v>
      </c>
    </row>
    <row r="355" spans="1:4" x14ac:dyDescent="0.4">
      <c r="A355">
        <v>15.81</v>
      </c>
      <c r="B355">
        <v>50.018145400891115</v>
      </c>
      <c r="C355">
        <v>2.899170695165822</v>
      </c>
      <c r="D355">
        <f t="shared" si="5"/>
        <v>289.91706951658222</v>
      </c>
    </row>
    <row r="356" spans="1:4" x14ac:dyDescent="0.4">
      <c r="A356">
        <v>16.010000000000002</v>
      </c>
      <c r="B356">
        <v>48.641960756957744</v>
      </c>
      <c r="C356">
        <v>2.9811944073834291</v>
      </c>
      <c r="D356">
        <f t="shared" si="5"/>
        <v>298.11944073834292</v>
      </c>
    </row>
    <row r="357" spans="1:4" x14ac:dyDescent="0.4">
      <c r="A357">
        <v>16.21</v>
      </c>
      <c r="B357">
        <v>47.145224509408955</v>
      </c>
      <c r="C357">
        <v>3.0758394488898069</v>
      </c>
      <c r="D357">
        <f t="shared" si="5"/>
        <v>307.58394488898068</v>
      </c>
    </row>
    <row r="358" spans="1:4" x14ac:dyDescent="0.4">
      <c r="A358">
        <v>16.41</v>
      </c>
      <c r="B358">
        <v>45.326957809485258</v>
      </c>
      <c r="C358">
        <v>3.1992251053403189</v>
      </c>
      <c r="D358">
        <f t="shared" si="5"/>
        <v>319.92251053403191</v>
      </c>
    </row>
    <row r="359" spans="1:4" x14ac:dyDescent="0.4">
      <c r="A359">
        <v>16.62</v>
      </c>
      <c r="B359">
        <v>43.059303945638341</v>
      </c>
      <c r="C359">
        <v>3.3677075123155924</v>
      </c>
      <c r="D359">
        <f t="shared" si="5"/>
        <v>336.77075123155925</v>
      </c>
    </row>
    <row r="360" spans="1:4" x14ac:dyDescent="0.4">
      <c r="A360">
        <v>16.84</v>
      </c>
      <c r="B360">
        <v>39.991075281021004</v>
      </c>
      <c r="C360">
        <v>3.6260875796362035</v>
      </c>
      <c r="D360">
        <f t="shared" si="5"/>
        <v>362.60875796362035</v>
      </c>
    </row>
    <row r="361" spans="1:4" x14ac:dyDescent="0.4">
      <c r="A361">
        <v>17.059999999999999</v>
      </c>
      <c r="B361">
        <v>36.365903328733474</v>
      </c>
      <c r="C361">
        <v>3.9875577972575833</v>
      </c>
      <c r="D361">
        <f t="shared" si="5"/>
        <v>398.75577972575832</v>
      </c>
    </row>
    <row r="362" spans="1:4" x14ac:dyDescent="0.4">
      <c r="A362">
        <v>17.29</v>
      </c>
      <c r="B362">
        <v>32.425214834754065</v>
      </c>
      <c r="C362">
        <v>4.4721721077813958</v>
      </c>
      <c r="D362">
        <f t="shared" si="5"/>
        <v>447.21721077813959</v>
      </c>
    </row>
    <row r="363" spans="1:4" x14ac:dyDescent="0.4">
      <c r="A363">
        <v>17.52</v>
      </c>
      <c r="B363">
        <v>28.808836820127759</v>
      </c>
      <c r="C363">
        <v>5.0335646065200486</v>
      </c>
      <c r="D363">
        <f t="shared" si="5"/>
        <v>503.35646065200484</v>
      </c>
    </row>
    <row r="364" spans="1:4" x14ac:dyDescent="0.4">
      <c r="A364">
        <v>17.760000000000002</v>
      </c>
      <c r="B364">
        <v>25.936067631364701</v>
      </c>
      <c r="C364">
        <v>5.5910997547463017</v>
      </c>
      <c r="D364">
        <f t="shared" si="5"/>
        <v>559.10997547463012</v>
      </c>
    </row>
    <row r="365" spans="1:4" x14ac:dyDescent="0.4">
      <c r="A365">
        <v>18.010000000000002</v>
      </c>
      <c r="B365">
        <v>24.218166520504305</v>
      </c>
      <c r="C365">
        <v>5.9877010611035733</v>
      </c>
      <c r="D365">
        <f t="shared" si="5"/>
        <v>598.77010611035735</v>
      </c>
    </row>
    <row r="366" spans="1:4" x14ac:dyDescent="0.4">
      <c r="A366">
        <v>18.260000000000002</v>
      </c>
      <c r="B366">
        <v>22.964794106024243</v>
      </c>
      <c r="C366">
        <v>6.3144977787876879</v>
      </c>
      <c r="D366">
        <f t="shared" si="5"/>
        <v>631.44977787876883</v>
      </c>
    </row>
    <row r="367" spans="1:4" x14ac:dyDescent="0.4">
      <c r="A367">
        <v>18.52</v>
      </c>
      <c r="B367">
        <v>21.476489319974267</v>
      </c>
      <c r="C367">
        <v>6.7520877929494123</v>
      </c>
      <c r="D367">
        <f t="shared" si="5"/>
        <v>675.20877929494122</v>
      </c>
    </row>
    <row r="368" spans="1:4" x14ac:dyDescent="0.4">
      <c r="A368">
        <v>18.79</v>
      </c>
      <c r="B368">
        <v>20.217914080509971</v>
      </c>
      <c r="C368">
        <v>7.1724086270896326</v>
      </c>
      <c r="D368">
        <f t="shared" si="5"/>
        <v>717.24086270896328</v>
      </c>
    </row>
    <row r="369" spans="1:4" x14ac:dyDescent="0.4">
      <c r="A369">
        <v>19.059999999999999</v>
      </c>
      <c r="B369">
        <v>19.141027554357475</v>
      </c>
      <c r="C369">
        <v>7.5759329514049378</v>
      </c>
      <c r="D369">
        <f t="shared" si="5"/>
        <v>757.59329514049375</v>
      </c>
    </row>
    <row r="370" spans="1:4" x14ac:dyDescent="0.4">
      <c r="A370">
        <v>19.350000000000001</v>
      </c>
      <c r="B370">
        <v>18.817587621263492</v>
      </c>
      <c r="C370">
        <v>7.7061493902091369</v>
      </c>
      <c r="D370">
        <f t="shared" si="5"/>
        <v>770.61493902091365</v>
      </c>
    </row>
    <row r="371" spans="1:4" x14ac:dyDescent="0.4">
      <c r="A371">
        <v>19.64</v>
      </c>
      <c r="B371">
        <v>19.06912799471511</v>
      </c>
      <c r="C371">
        <v>7.6044977732068082</v>
      </c>
      <c r="D371">
        <f t="shared" si="5"/>
        <v>760.44977732068082</v>
      </c>
    </row>
    <row r="372" spans="1:4" x14ac:dyDescent="0.4">
      <c r="A372">
        <v>19.940000000000001</v>
      </c>
      <c r="B372">
        <v>19.558985293318766</v>
      </c>
      <c r="C372">
        <v>7.4140421498420785</v>
      </c>
      <c r="D372">
        <f t="shared" si="5"/>
        <v>741.4042149842079</v>
      </c>
    </row>
  </sheetData>
  <sheetProtection sheet="1" objects="1" scenarios="1"/>
  <phoneticPr fontId="1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30E24-A4E3-4975-A979-AB77DDE9DD18}">
  <dimension ref="B1:H5002"/>
  <sheetViews>
    <sheetView workbookViewId="0">
      <selection activeCell="J6" sqref="J6"/>
    </sheetView>
  </sheetViews>
  <sheetFormatPr defaultRowHeight="18.75" x14ac:dyDescent="0.4"/>
  <cols>
    <col min="2" max="2" width="16.5" bestFit="1" customWidth="1"/>
    <col min="3" max="3" width="38.5" bestFit="1" customWidth="1"/>
    <col min="4" max="4" width="12.5" bestFit="1" customWidth="1"/>
    <col min="6" max="6" width="7.375" bestFit="1" customWidth="1"/>
    <col min="7" max="7" width="12.5" bestFit="1" customWidth="1"/>
    <col min="12" max="12" width="12.5" bestFit="1" customWidth="1"/>
  </cols>
  <sheetData>
    <row r="1" spans="2:8" x14ac:dyDescent="0.4">
      <c r="B1" t="s">
        <v>24</v>
      </c>
      <c r="C1" t="s">
        <v>176</v>
      </c>
      <c r="D1" t="s">
        <v>54</v>
      </c>
    </row>
    <row r="2" spans="2:8" x14ac:dyDescent="0.4">
      <c r="B2" s="114">
        <v>300</v>
      </c>
      <c r="C2" s="11">
        <v>0.166771073936443</v>
      </c>
      <c r="D2" s="11">
        <v>9.9999999999999995E-8</v>
      </c>
    </row>
    <row r="3" spans="2:8" x14ac:dyDescent="0.4">
      <c r="B3" s="114">
        <v>300.2</v>
      </c>
      <c r="C3" s="11">
        <v>0.121497201435909</v>
      </c>
      <c r="D3" s="11">
        <v>9.9999999999999995E-8</v>
      </c>
      <c r="F3" t="s">
        <v>55</v>
      </c>
      <c r="G3" t="s">
        <v>54</v>
      </c>
      <c r="H3">
        <f>IF('Internal Transmittance'!N3=0,1,VLOOKUP('Internal Transmittance'!G4,B2:D5002,3,TRUE))</f>
        <v>1</v>
      </c>
    </row>
    <row r="4" spans="2:8" x14ac:dyDescent="0.4">
      <c r="B4" s="114">
        <v>300.39999999999998</v>
      </c>
      <c r="C4" s="11">
        <v>6.8035503185055995E-2</v>
      </c>
      <c r="D4" s="11">
        <v>9.9999999999999995E-8</v>
      </c>
      <c r="F4" t="s">
        <v>56</v>
      </c>
      <c r="G4" t="s">
        <v>54</v>
      </c>
      <c r="H4">
        <f>IF('Internal Transmittance'!N4=0,1,VLOOKUP('Internal Transmittance'!G4,B2:D5002,3,TRUE))</f>
        <v>1</v>
      </c>
    </row>
    <row r="5" spans="2:8" x14ac:dyDescent="0.4">
      <c r="B5" s="114">
        <v>300.60000000000002</v>
      </c>
      <c r="C5" s="11">
        <v>2.7092372824595999E-2</v>
      </c>
      <c r="D5" s="11">
        <v>9.9999999999999995E-8</v>
      </c>
      <c r="F5" t="s">
        <v>57</v>
      </c>
      <c r="G5" t="s">
        <v>54</v>
      </c>
      <c r="H5">
        <f>IF('Internal Transmittance'!N5=0,1,VLOOKUP('Internal Transmittance'!G4,B2:D5002,3,TRUE))</f>
        <v>1</v>
      </c>
    </row>
    <row r="6" spans="2:8" x14ac:dyDescent="0.4">
      <c r="B6" s="114">
        <v>300.8</v>
      </c>
      <c r="C6" s="11">
        <v>2.54965429202548E-2</v>
      </c>
      <c r="D6" s="11">
        <v>9.9999999999999995E-8</v>
      </c>
    </row>
    <row r="7" spans="2:8" x14ac:dyDescent="0.4">
      <c r="B7" s="114">
        <v>301</v>
      </c>
      <c r="C7" s="11">
        <v>7.9108355682652606E-2</v>
      </c>
      <c r="D7" s="11">
        <v>9.9999999999999995E-8</v>
      </c>
    </row>
    <row r="8" spans="2:8" x14ac:dyDescent="0.4">
      <c r="B8" s="114">
        <v>301.2</v>
      </c>
      <c r="C8" s="11">
        <v>0.177617909952695</v>
      </c>
      <c r="D8" s="11">
        <v>9.9999999999999995E-8</v>
      </c>
    </row>
    <row r="9" spans="2:8" x14ac:dyDescent="0.4">
      <c r="B9" s="114">
        <v>301.39999999999998</v>
      </c>
      <c r="C9" s="11">
        <v>0.29300678490739601</v>
      </c>
      <c r="D9" s="11">
        <v>9.9999999999999995E-8</v>
      </c>
    </row>
    <row r="10" spans="2:8" x14ac:dyDescent="0.4">
      <c r="B10" s="114">
        <v>301.60000000000002</v>
      </c>
      <c r="C10" s="11">
        <v>0.40064424012101801</v>
      </c>
      <c r="D10" s="11">
        <v>9.9999999999999995E-8</v>
      </c>
    </row>
    <row r="11" spans="2:8" x14ac:dyDescent="0.4">
      <c r="B11" s="114">
        <v>301.8</v>
      </c>
      <c r="C11" s="11">
        <v>0.48877896615459498</v>
      </c>
      <c r="D11" s="11">
        <v>9.9999999999999995E-8</v>
      </c>
    </row>
    <row r="12" spans="2:8" x14ac:dyDescent="0.4">
      <c r="B12" s="114">
        <v>302</v>
      </c>
      <c r="C12" s="11">
        <v>0.55544964286064902</v>
      </c>
      <c r="D12" s="11">
        <v>9.9999999999999995E-8</v>
      </c>
    </row>
    <row r="13" spans="2:8" x14ac:dyDescent="0.4">
      <c r="B13" s="114">
        <v>302.2</v>
      </c>
      <c r="C13" s="11">
        <v>0.602919096871115</v>
      </c>
      <c r="D13" s="11">
        <v>9.9999999999999995E-8</v>
      </c>
    </row>
    <row r="14" spans="2:8" x14ac:dyDescent="0.4">
      <c r="B14" s="114">
        <v>302.39999999999998</v>
      </c>
      <c r="C14" s="11">
        <v>0.63424615867962497</v>
      </c>
      <c r="D14" s="11">
        <v>9.9999999999999995E-8</v>
      </c>
    </row>
    <row r="15" spans="2:8" x14ac:dyDescent="0.4">
      <c r="B15" s="114">
        <v>302.60000000000002</v>
      </c>
      <c r="C15" s="11">
        <v>0.65187549777404796</v>
      </c>
      <c r="D15" s="11">
        <v>9.9999999999999995E-8</v>
      </c>
    </row>
    <row r="16" spans="2:8" x14ac:dyDescent="0.4">
      <c r="B16" s="114">
        <v>302.8</v>
      </c>
      <c r="C16" s="11">
        <v>0.65721516629056898</v>
      </c>
      <c r="D16" s="11">
        <v>9.9999999999999995E-8</v>
      </c>
    </row>
    <row r="17" spans="2:4" x14ac:dyDescent="0.4">
      <c r="B17" s="114">
        <v>303</v>
      </c>
      <c r="C17" s="11">
        <v>0.65054181374907905</v>
      </c>
      <c r="D17" s="11">
        <v>9.9999999999999995E-8</v>
      </c>
    </row>
    <row r="18" spans="2:4" x14ac:dyDescent="0.4">
      <c r="B18" s="114">
        <v>303.2</v>
      </c>
      <c r="C18" s="11">
        <v>0.63095119598552796</v>
      </c>
      <c r="D18" s="11">
        <v>9.9999999999999995E-8</v>
      </c>
    </row>
    <row r="19" spans="2:4" x14ac:dyDescent="0.4">
      <c r="B19" s="114">
        <v>303.39999999999998</v>
      </c>
      <c r="C19" s="11">
        <v>0.59628395626390496</v>
      </c>
      <c r="D19" s="11">
        <v>9.9999999999999995E-8</v>
      </c>
    </row>
    <row r="20" spans="2:4" x14ac:dyDescent="0.4">
      <c r="B20" s="114">
        <v>303.60000000000002</v>
      </c>
      <c r="C20" s="11">
        <v>0.54313891156038896</v>
      </c>
      <c r="D20" s="11">
        <v>9.9999999999999995E-8</v>
      </c>
    </row>
    <row r="21" spans="2:4" x14ac:dyDescent="0.4">
      <c r="B21" s="114">
        <v>303.8</v>
      </c>
      <c r="C21" s="11">
        <v>0.467419569584544</v>
      </c>
      <c r="D21" s="11">
        <v>9.9999999999999995E-8</v>
      </c>
    </row>
    <row r="22" spans="2:4" x14ac:dyDescent="0.4">
      <c r="B22" s="114">
        <v>304</v>
      </c>
      <c r="C22" s="11">
        <v>0.36653970274418501</v>
      </c>
      <c r="D22" s="11">
        <v>9.9999999999999995E-8</v>
      </c>
    </row>
    <row r="23" spans="2:4" x14ac:dyDescent="0.4">
      <c r="B23" s="114">
        <v>304.2</v>
      </c>
      <c r="C23" s="11">
        <v>0.245101925211786</v>
      </c>
      <c r="D23" s="11">
        <v>9.9999999999999995E-8</v>
      </c>
    </row>
    <row r="24" spans="2:4" x14ac:dyDescent="0.4">
      <c r="B24" s="114">
        <v>304.39999999999998</v>
      </c>
      <c r="C24" s="11">
        <v>0.123693489078005</v>
      </c>
      <c r="D24" s="11">
        <v>9.9999999999999995E-8</v>
      </c>
    </row>
    <row r="25" spans="2:4" x14ac:dyDescent="0.4">
      <c r="B25" s="114">
        <v>304.60000000000002</v>
      </c>
      <c r="C25" s="11">
        <v>4.01541687689973E-2</v>
      </c>
      <c r="D25" s="11">
        <v>9.9999999999999995E-8</v>
      </c>
    </row>
    <row r="26" spans="2:4" x14ac:dyDescent="0.4">
      <c r="B26" s="114">
        <v>304.8</v>
      </c>
      <c r="C26" s="11">
        <v>2.6570174335779299E-2</v>
      </c>
      <c r="D26" s="11">
        <v>9.9999999999999995E-8</v>
      </c>
    </row>
    <row r="27" spans="2:4" x14ac:dyDescent="0.4">
      <c r="B27" s="114">
        <v>305</v>
      </c>
      <c r="C27" s="11">
        <v>7.9052891808907302E-2</v>
      </c>
      <c r="D27" s="11">
        <v>9.9999999999999995E-8</v>
      </c>
    </row>
    <row r="28" spans="2:4" x14ac:dyDescent="0.4">
      <c r="B28" s="114">
        <v>305.2</v>
      </c>
      <c r="C28" s="11">
        <v>0.16397550020618601</v>
      </c>
      <c r="D28" s="11">
        <v>9.9999999999999995E-8</v>
      </c>
    </row>
    <row r="29" spans="2:4" x14ac:dyDescent="0.4">
      <c r="B29" s="114">
        <v>305.39999999999998</v>
      </c>
      <c r="C29" s="11">
        <v>0.24870701695230801</v>
      </c>
      <c r="D29" s="11">
        <v>9.9999999999999995E-8</v>
      </c>
    </row>
    <row r="30" spans="2:4" x14ac:dyDescent="0.4">
      <c r="B30" s="114">
        <v>305.60000000000002</v>
      </c>
      <c r="C30" s="11">
        <v>0.31614233792724999</v>
      </c>
      <c r="D30" s="11">
        <v>9.9999999999999995E-8</v>
      </c>
    </row>
    <row r="31" spans="2:4" x14ac:dyDescent="0.4">
      <c r="B31" s="114">
        <v>305.8</v>
      </c>
      <c r="C31" s="11">
        <v>0.36114042658107798</v>
      </c>
      <c r="D31" s="11">
        <v>9.9999999999999995E-8</v>
      </c>
    </row>
    <row r="32" spans="2:4" x14ac:dyDescent="0.4">
      <c r="B32" s="114">
        <v>306</v>
      </c>
      <c r="C32" s="11">
        <v>0.383766912541674</v>
      </c>
      <c r="D32" s="11">
        <v>9.9999999999999995E-8</v>
      </c>
    </row>
    <row r="33" spans="2:4" x14ac:dyDescent="0.4">
      <c r="B33" s="114">
        <v>306.2</v>
      </c>
      <c r="C33" s="11">
        <v>0.38532414458580599</v>
      </c>
      <c r="D33" s="11">
        <v>9.9999999999999995E-8</v>
      </c>
    </row>
    <row r="34" spans="2:4" x14ac:dyDescent="0.4">
      <c r="B34" s="114">
        <v>306.39999999999998</v>
      </c>
      <c r="C34" s="11">
        <v>0.36689866689259798</v>
      </c>
      <c r="D34" s="11">
        <v>9.9999999999999995E-8</v>
      </c>
    </row>
    <row r="35" spans="2:4" x14ac:dyDescent="0.4">
      <c r="B35" s="114">
        <v>306.60000000000002</v>
      </c>
      <c r="C35" s="11">
        <v>0.32932425406735799</v>
      </c>
      <c r="D35" s="11">
        <v>9.9999999999999995E-8</v>
      </c>
    </row>
    <row r="36" spans="2:4" x14ac:dyDescent="0.4">
      <c r="B36" s="114">
        <v>306.8</v>
      </c>
      <c r="C36" s="11">
        <v>0.274065964487271</v>
      </c>
      <c r="D36" s="11">
        <v>9.9999999999999995E-8</v>
      </c>
    </row>
    <row r="37" spans="2:4" x14ac:dyDescent="0.4">
      <c r="B37" s="114">
        <v>307</v>
      </c>
      <c r="C37" s="11">
        <v>0.204892752094231</v>
      </c>
      <c r="D37" s="11">
        <v>9.9999999999999995E-8</v>
      </c>
    </row>
    <row r="38" spans="2:4" x14ac:dyDescent="0.4">
      <c r="B38" s="114">
        <v>307.2</v>
      </c>
      <c r="C38" s="11">
        <v>0.129874521825078</v>
      </c>
      <c r="D38" s="11">
        <v>9.9999999999999995E-8</v>
      </c>
    </row>
    <row r="39" spans="2:4" x14ac:dyDescent="0.4">
      <c r="B39" s="114">
        <v>307.39999999999998</v>
      </c>
      <c r="C39" s="11">
        <v>6.20479346287518E-2</v>
      </c>
      <c r="D39" s="11">
        <v>9.9999999999999995E-8</v>
      </c>
    </row>
    <row r="40" spans="2:4" x14ac:dyDescent="0.4">
      <c r="B40" s="114">
        <v>307.60000000000002</v>
      </c>
      <c r="C40" s="11">
        <v>1.6231838328250401E-2</v>
      </c>
      <c r="D40" s="11">
        <v>9.9999999999999995E-8</v>
      </c>
    </row>
    <row r="41" spans="2:4" x14ac:dyDescent="0.4">
      <c r="B41" s="114">
        <v>307.8</v>
      </c>
      <c r="C41" s="11">
        <v>1.98226384032615E-3</v>
      </c>
      <c r="D41" s="11">
        <v>9.9999999999999995E-8</v>
      </c>
    </row>
    <row r="42" spans="2:4" x14ac:dyDescent="0.4">
      <c r="B42" s="114">
        <v>308</v>
      </c>
      <c r="C42" s="11">
        <v>1.8084972092640501E-2</v>
      </c>
      <c r="D42" s="11">
        <v>9.9999999999999995E-8</v>
      </c>
    </row>
    <row r="43" spans="2:4" x14ac:dyDescent="0.4">
      <c r="B43" s="114">
        <v>308.2</v>
      </c>
      <c r="C43" s="11">
        <v>5.40985032089141E-2</v>
      </c>
      <c r="D43" s="11">
        <v>9.9999999999999995E-8</v>
      </c>
    </row>
    <row r="44" spans="2:4" x14ac:dyDescent="0.4">
      <c r="B44" s="114">
        <v>308.39999999999998</v>
      </c>
      <c r="C44" s="11">
        <v>9.6943338290668701E-2</v>
      </c>
      <c r="D44" s="11">
        <v>9.9999999999999995E-8</v>
      </c>
    </row>
    <row r="45" spans="2:4" x14ac:dyDescent="0.4">
      <c r="B45" s="114">
        <v>308.60000000000002</v>
      </c>
      <c r="C45" s="11">
        <v>0.13637250567318501</v>
      </c>
      <c r="D45" s="11">
        <v>9.9999999999999995E-8</v>
      </c>
    </row>
    <row r="46" spans="2:4" x14ac:dyDescent="0.4">
      <c r="B46" s="114">
        <v>308.79999999999899</v>
      </c>
      <c r="C46" s="11">
        <v>0.16670369502629401</v>
      </c>
      <c r="D46" s="11">
        <v>9.9999999999999995E-8</v>
      </c>
    </row>
    <row r="47" spans="2:4" x14ac:dyDescent="0.4">
      <c r="B47" s="114">
        <v>308.99999999999898</v>
      </c>
      <c r="C47" s="11">
        <v>0.186176499197513</v>
      </c>
      <c r="D47" s="11">
        <v>9.9999999999999995E-8</v>
      </c>
    </row>
    <row r="48" spans="2:4" x14ac:dyDescent="0.4">
      <c r="B48" s="114">
        <v>309.19999999999902</v>
      </c>
      <c r="C48" s="11">
        <v>0.19580928517558399</v>
      </c>
      <c r="D48" s="11">
        <v>9.9999999999999995E-8</v>
      </c>
    </row>
    <row r="49" spans="2:4" x14ac:dyDescent="0.4">
      <c r="B49" s="114">
        <v>309.39999999999901</v>
      </c>
      <c r="C49" s="11">
        <v>0.19853626814998701</v>
      </c>
      <c r="D49" s="11">
        <v>9.9999999999999995E-8</v>
      </c>
    </row>
    <row r="50" spans="2:4" x14ac:dyDescent="0.4">
      <c r="B50" s="114">
        <v>309.599999999999</v>
      </c>
      <c r="C50" s="11">
        <v>0.19853303321598401</v>
      </c>
      <c r="D50" s="11">
        <v>9.9999999999999995E-8</v>
      </c>
    </row>
    <row r="51" spans="2:4" x14ac:dyDescent="0.4">
      <c r="B51" s="114">
        <v>309.79999999999899</v>
      </c>
      <c r="C51" s="11">
        <v>0.20033657996635301</v>
      </c>
      <c r="D51" s="11">
        <v>9.9999999999999995E-8</v>
      </c>
    </row>
    <row r="52" spans="2:4" x14ac:dyDescent="0.4">
      <c r="B52" s="114">
        <v>309.99999999999898</v>
      </c>
      <c r="C52" s="11">
        <v>0.20756403442281199</v>
      </c>
      <c r="D52" s="11">
        <v>9.9999999999999995E-8</v>
      </c>
    </row>
    <row r="53" spans="2:4" x14ac:dyDescent="0.4">
      <c r="B53" s="114">
        <v>310.19999999999902</v>
      </c>
      <c r="C53" s="11">
        <v>0.221589307605949</v>
      </c>
      <c r="D53" s="11">
        <v>9.9999999999999995E-8</v>
      </c>
    </row>
    <row r="54" spans="2:4" x14ac:dyDescent="0.4">
      <c r="B54" s="114">
        <v>310.39999999999901</v>
      </c>
      <c r="C54" s="11">
        <v>0.240944555923748</v>
      </c>
      <c r="D54" s="11">
        <v>9.9999999999999995E-8</v>
      </c>
    </row>
    <row r="55" spans="2:4" x14ac:dyDescent="0.4">
      <c r="B55" s="114">
        <v>310.599999999999</v>
      </c>
      <c r="C55" s="11">
        <v>0.26187619470859902</v>
      </c>
      <c r="D55" s="11">
        <v>9.9999999999999995E-8</v>
      </c>
    </row>
    <row r="56" spans="2:4" x14ac:dyDescent="0.4">
      <c r="B56" s="114">
        <v>310.79999999999899</v>
      </c>
      <c r="C56" s="11">
        <v>0.27963185436549198</v>
      </c>
      <c r="D56" s="11">
        <v>9.9999999999999995E-8</v>
      </c>
    </row>
    <row r="57" spans="2:4" x14ac:dyDescent="0.4">
      <c r="B57" s="114">
        <v>310.99999999999898</v>
      </c>
      <c r="C57" s="11">
        <v>0.28963533959645199</v>
      </c>
      <c r="D57" s="11">
        <v>9.9999999999999995E-8</v>
      </c>
    </row>
    <row r="58" spans="2:4" x14ac:dyDescent="0.4">
      <c r="B58" s="114">
        <v>311.19999999999902</v>
      </c>
      <c r="C58" s="11">
        <v>0.28807867163652601</v>
      </c>
      <c r="D58" s="11">
        <v>9.9999999999999995E-8</v>
      </c>
    </row>
    <row r="59" spans="2:4" x14ac:dyDescent="0.4">
      <c r="B59" s="114">
        <v>311.39999999999901</v>
      </c>
      <c r="C59" s="11">
        <v>0.27207608656232002</v>
      </c>
      <c r="D59" s="11">
        <v>9.9999999999999995E-8</v>
      </c>
    </row>
    <row r="60" spans="2:4" x14ac:dyDescent="0.4">
      <c r="B60" s="114">
        <v>311.599999999999</v>
      </c>
      <c r="C60" s="11">
        <v>0.23990076779087599</v>
      </c>
      <c r="D60" s="11">
        <v>9.9999999999999995E-8</v>
      </c>
    </row>
    <row r="61" spans="2:4" x14ac:dyDescent="0.4">
      <c r="B61" s="114">
        <v>311.79999999999899</v>
      </c>
      <c r="C61" s="11">
        <v>0.19198555774714501</v>
      </c>
      <c r="D61" s="11">
        <v>9.9999999999999995E-8</v>
      </c>
    </row>
    <row r="62" spans="2:4" x14ac:dyDescent="0.4">
      <c r="B62" s="114">
        <v>311.99999999999898</v>
      </c>
      <c r="C62" s="11">
        <v>0.13334819459896699</v>
      </c>
      <c r="D62" s="11">
        <v>9.9999999999999995E-8</v>
      </c>
    </row>
    <row r="63" spans="2:4" x14ac:dyDescent="0.4">
      <c r="B63" s="114">
        <v>312.19999999999902</v>
      </c>
      <c r="C63" s="11">
        <v>7.7164545892077996E-2</v>
      </c>
      <c r="D63" s="11">
        <v>9.9999999999999995E-8</v>
      </c>
    </row>
    <row r="64" spans="2:4" x14ac:dyDescent="0.4">
      <c r="B64" s="114">
        <v>312.39999999999901</v>
      </c>
      <c r="C64" s="11">
        <v>4.5877008185497899E-2</v>
      </c>
      <c r="D64" s="11">
        <v>9.9999999999999995E-8</v>
      </c>
    </row>
    <row r="65" spans="2:4" x14ac:dyDescent="0.4">
      <c r="B65" s="114">
        <v>312.599999999999</v>
      </c>
      <c r="C65" s="11">
        <v>6.2674719140480603E-2</v>
      </c>
      <c r="D65" s="11">
        <v>9.9999999999999995E-8</v>
      </c>
    </row>
    <row r="66" spans="2:4" x14ac:dyDescent="0.4">
      <c r="B66" s="114">
        <v>312.79999999999899</v>
      </c>
      <c r="C66" s="11">
        <v>0.134010874550891</v>
      </c>
      <c r="D66" s="11">
        <v>9.9999999999999995E-8</v>
      </c>
    </row>
    <row r="67" spans="2:4" x14ac:dyDescent="0.4">
      <c r="B67" s="114">
        <v>312.99999999999898</v>
      </c>
      <c r="C67" s="11">
        <v>0.241946228550838</v>
      </c>
      <c r="D67" s="11">
        <v>9.9999999999999995E-8</v>
      </c>
    </row>
    <row r="68" spans="2:4" x14ac:dyDescent="0.4">
      <c r="B68" s="114">
        <v>313.19999999999902</v>
      </c>
      <c r="C68" s="11">
        <v>0.35805739923489299</v>
      </c>
      <c r="D68" s="11">
        <v>9.9999999999999995E-8</v>
      </c>
    </row>
    <row r="69" spans="2:4" x14ac:dyDescent="0.4">
      <c r="B69" s="114">
        <v>313.39999999999901</v>
      </c>
      <c r="C69" s="11">
        <v>0.46141522741941099</v>
      </c>
      <c r="D69" s="11">
        <v>9.9999999999999995E-8</v>
      </c>
    </row>
    <row r="70" spans="2:4" x14ac:dyDescent="0.4">
      <c r="B70" s="114">
        <v>313.599999999999</v>
      </c>
      <c r="C70" s="11">
        <v>0.54358593345925099</v>
      </c>
      <c r="D70" s="11">
        <v>9.9999999999999995E-8</v>
      </c>
    </row>
    <row r="71" spans="2:4" x14ac:dyDescent="0.4">
      <c r="B71" s="114">
        <v>313.79999999999899</v>
      </c>
      <c r="C71" s="11">
        <v>0.60427240488408895</v>
      </c>
      <c r="D71" s="11">
        <v>9.9999999999999995E-8</v>
      </c>
    </row>
    <row r="72" spans="2:4" x14ac:dyDescent="0.4">
      <c r="B72" s="114">
        <v>313.99999999999898</v>
      </c>
      <c r="C72" s="11">
        <v>0.64623417130010896</v>
      </c>
      <c r="D72" s="11">
        <v>9.9999999999999995E-8</v>
      </c>
    </row>
    <row r="73" spans="2:4" x14ac:dyDescent="0.4">
      <c r="B73" s="114">
        <v>314.19999999999902</v>
      </c>
      <c r="C73" s="11">
        <v>0.67245144239233401</v>
      </c>
      <c r="D73" s="11">
        <v>9.9999999999999995E-8</v>
      </c>
    </row>
    <row r="74" spans="2:4" x14ac:dyDescent="0.4">
      <c r="B74" s="114">
        <v>314.39999999999901</v>
      </c>
      <c r="C74" s="11">
        <v>0.68500625260496195</v>
      </c>
      <c r="D74" s="11">
        <v>9.9999999999999995E-8</v>
      </c>
    </row>
    <row r="75" spans="2:4" x14ac:dyDescent="0.4">
      <c r="B75" s="114">
        <v>314.599999999999</v>
      </c>
      <c r="C75" s="11">
        <v>0.68471997213593405</v>
      </c>
      <c r="D75" s="11">
        <v>9.9999999999999995E-8</v>
      </c>
    </row>
    <row r="76" spans="2:4" x14ac:dyDescent="0.4">
      <c r="B76" s="114">
        <v>314.79999999999899</v>
      </c>
      <c r="C76" s="11">
        <v>0.67097402197737599</v>
      </c>
      <c r="D76" s="11">
        <v>9.9999999999999995E-8</v>
      </c>
    </row>
    <row r="77" spans="2:4" x14ac:dyDescent="0.4">
      <c r="B77" s="114">
        <v>314.99999999999898</v>
      </c>
      <c r="C77" s="11">
        <v>0.64146530649157496</v>
      </c>
      <c r="D77" s="11">
        <v>9.9999999999999995E-8</v>
      </c>
    </row>
    <row r="78" spans="2:4" x14ac:dyDescent="0.4">
      <c r="B78" s="114">
        <v>315.19999999999902</v>
      </c>
      <c r="C78" s="11">
        <v>0.59188987596444698</v>
      </c>
      <c r="D78" s="11">
        <v>9.9999999999999995E-8</v>
      </c>
    </row>
    <row r="79" spans="2:4" x14ac:dyDescent="0.4">
      <c r="B79" s="114">
        <v>315.39999999999901</v>
      </c>
      <c r="C79" s="11">
        <v>0.51603208100084097</v>
      </c>
      <c r="D79" s="11">
        <v>9.9999999999999995E-8</v>
      </c>
    </row>
    <row r="80" spans="2:4" x14ac:dyDescent="0.4">
      <c r="B80" s="114">
        <v>315.599999999999</v>
      </c>
      <c r="C80" s="11">
        <v>0.40822278949542801</v>
      </c>
      <c r="D80" s="11">
        <v>9.9999999999999995E-8</v>
      </c>
    </row>
    <row r="81" spans="2:4" x14ac:dyDescent="0.4">
      <c r="B81" s="114">
        <v>315.79999999999899</v>
      </c>
      <c r="C81" s="11">
        <v>0.27325947568841102</v>
      </c>
      <c r="D81" s="11">
        <v>9.9999999999999995E-8</v>
      </c>
    </row>
    <row r="82" spans="2:4" x14ac:dyDescent="0.4">
      <c r="B82" s="114">
        <v>315.99999999999898</v>
      </c>
      <c r="C82" s="11">
        <v>0.14667139328196599</v>
      </c>
      <c r="D82" s="11">
        <v>9.9999999999999995E-8</v>
      </c>
    </row>
    <row r="83" spans="2:4" x14ac:dyDescent="0.4">
      <c r="B83" s="114">
        <v>316.19999999999902</v>
      </c>
      <c r="C83" s="11">
        <v>9.6334214423609496E-2</v>
      </c>
      <c r="D83" s="11">
        <v>9.9999999999999995E-8</v>
      </c>
    </row>
    <row r="84" spans="2:4" x14ac:dyDescent="0.4">
      <c r="B84" s="114">
        <v>316.39999999999901</v>
      </c>
      <c r="C84" s="11">
        <v>0.16005531310589899</v>
      </c>
      <c r="D84" s="11">
        <v>9.9999999999999995E-8</v>
      </c>
    </row>
    <row r="85" spans="2:4" x14ac:dyDescent="0.4">
      <c r="B85" s="114">
        <v>316.599999999999</v>
      </c>
      <c r="C85" s="11">
        <v>0.29697050526419</v>
      </c>
      <c r="D85" s="11">
        <v>9.9999999999999995E-8</v>
      </c>
    </row>
    <row r="86" spans="2:4" x14ac:dyDescent="0.4">
      <c r="B86" s="114">
        <v>316.79999999999899</v>
      </c>
      <c r="C86" s="11">
        <v>0.44013759810750502</v>
      </c>
      <c r="D86" s="11">
        <v>9.9999999999999995E-8</v>
      </c>
    </row>
    <row r="87" spans="2:4" x14ac:dyDescent="0.4">
      <c r="B87" s="114">
        <v>316.99999999999898</v>
      </c>
      <c r="C87" s="11">
        <v>0.55464643779503897</v>
      </c>
      <c r="D87" s="11">
        <v>9.9999999999999995E-8</v>
      </c>
    </row>
    <row r="88" spans="2:4" x14ac:dyDescent="0.4">
      <c r="B88" s="114">
        <v>317.19999999999902</v>
      </c>
      <c r="C88" s="11">
        <v>0.63605850239142103</v>
      </c>
      <c r="D88" s="11">
        <v>9.9999999999999995E-8</v>
      </c>
    </row>
    <row r="89" spans="2:4" x14ac:dyDescent="0.4">
      <c r="B89" s="114">
        <v>317.39999999999901</v>
      </c>
      <c r="C89" s="11">
        <v>0.69073411040488797</v>
      </c>
      <c r="D89" s="11">
        <v>9.9999999999999995E-8</v>
      </c>
    </row>
    <row r="90" spans="2:4" x14ac:dyDescent="0.4">
      <c r="B90" s="114">
        <v>317.599999999999</v>
      </c>
      <c r="C90" s="11">
        <v>0.72566992834664001</v>
      </c>
      <c r="D90" s="11">
        <v>9.9999999999999995E-8</v>
      </c>
    </row>
    <row r="91" spans="2:4" x14ac:dyDescent="0.4">
      <c r="B91" s="114">
        <v>317.79999999999899</v>
      </c>
      <c r="C91" s="11">
        <v>0.74592092807527</v>
      </c>
      <c r="D91" s="11">
        <v>9.9999999999999995E-8</v>
      </c>
    </row>
    <row r="92" spans="2:4" x14ac:dyDescent="0.4">
      <c r="B92" s="114">
        <v>317.99999999999898</v>
      </c>
      <c r="C92" s="11">
        <v>0.75458201766972299</v>
      </c>
      <c r="D92" s="11">
        <v>9.9999999999999995E-8</v>
      </c>
    </row>
    <row r="93" spans="2:4" x14ac:dyDescent="0.4">
      <c r="B93" s="114">
        <v>318.19999999999902</v>
      </c>
      <c r="C93" s="11">
        <v>0.75326547012274703</v>
      </c>
      <c r="D93" s="11">
        <v>9.9999999999999995E-8</v>
      </c>
    </row>
    <row r="94" spans="2:4" x14ac:dyDescent="0.4">
      <c r="B94" s="114">
        <v>318.39999999999901</v>
      </c>
      <c r="C94" s="11">
        <v>0.742590360247811</v>
      </c>
      <c r="D94" s="11">
        <v>9.9999999999999995E-8</v>
      </c>
    </row>
    <row r="95" spans="2:4" x14ac:dyDescent="0.4">
      <c r="B95" s="114">
        <v>318.599999999999</v>
      </c>
      <c r="C95" s="11">
        <v>0.72275422862016203</v>
      </c>
      <c r="D95" s="11">
        <v>9.9999999999999995E-8</v>
      </c>
    </row>
    <row r="96" spans="2:4" x14ac:dyDescent="0.4">
      <c r="B96" s="114">
        <v>318.79999999999899</v>
      </c>
      <c r="C96" s="11">
        <v>0.69451045038019599</v>
      </c>
      <c r="D96" s="11">
        <v>9.9999999999999995E-8</v>
      </c>
    </row>
    <row r="97" spans="2:4" x14ac:dyDescent="0.4">
      <c r="B97" s="114">
        <v>318.99999999999898</v>
      </c>
      <c r="C97" s="11">
        <v>0.66095073920811298</v>
      </c>
      <c r="D97" s="11">
        <v>9.9999999999999995E-8</v>
      </c>
    </row>
    <row r="98" spans="2:4" x14ac:dyDescent="0.4">
      <c r="B98" s="114">
        <v>319.19999999999902</v>
      </c>
      <c r="C98" s="11">
        <v>0.62976236403055197</v>
      </c>
      <c r="D98" s="11">
        <v>9.9999999999999995E-8</v>
      </c>
    </row>
    <row r="99" spans="2:4" x14ac:dyDescent="0.4">
      <c r="B99" s="114">
        <v>319.39999999999901</v>
      </c>
      <c r="C99" s="11">
        <v>0.61316978465320704</v>
      </c>
      <c r="D99" s="11">
        <v>9.9999999999999995E-8</v>
      </c>
    </row>
    <row r="100" spans="2:4" x14ac:dyDescent="0.4">
      <c r="B100" s="114">
        <v>319.599999999999</v>
      </c>
      <c r="C100" s="11">
        <v>0.62155854789125098</v>
      </c>
      <c r="D100" s="11">
        <v>9.9999999999999995E-8</v>
      </c>
    </row>
    <row r="101" spans="2:4" x14ac:dyDescent="0.4">
      <c r="B101" s="114">
        <v>319.79999999999899</v>
      </c>
      <c r="C101" s="11">
        <v>0.65452404764166205</v>
      </c>
      <c r="D101" s="11">
        <v>9.9999999999999995E-8</v>
      </c>
    </row>
    <row r="102" spans="2:4" x14ac:dyDescent="0.4">
      <c r="B102" s="114">
        <v>319.99999999999898</v>
      </c>
      <c r="C102" s="11">
        <v>0.70097619867180905</v>
      </c>
      <c r="D102" s="11">
        <v>9.9999999999999995E-8</v>
      </c>
    </row>
    <row r="103" spans="2:4" x14ac:dyDescent="0.4">
      <c r="B103" s="114">
        <v>320.19999999999902</v>
      </c>
      <c r="C103" s="11">
        <v>0.74838757267717304</v>
      </c>
      <c r="D103" s="11">
        <v>9.9999999999999995E-8</v>
      </c>
    </row>
    <row r="104" spans="2:4" x14ac:dyDescent="0.4">
      <c r="B104" s="114">
        <v>320.39999999999901</v>
      </c>
      <c r="C104" s="11">
        <v>0.78946004808037396</v>
      </c>
      <c r="D104" s="11">
        <v>9.9999999999999995E-8</v>
      </c>
    </row>
    <row r="105" spans="2:4" x14ac:dyDescent="0.4">
      <c r="B105" s="114">
        <v>320.599999999999</v>
      </c>
      <c r="C105" s="11">
        <v>0.82213215025070396</v>
      </c>
      <c r="D105" s="11">
        <v>9.9999999999999995E-8</v>
      </c>
    </row>
    <row r="106" spans="2:4" x14ac:dyDescent="0.4">
      <c r="B106" s="114">
        <v>320.79999999999899</v>
      </c>
      <c r="C106" s="11">
        <v>0.84707066312370805</v>
      </c>
      <c r="D106" s="11">
        <v>9.9999999999999995E-8</v>
      </c>
    </row>
    <row r="107" spans="2:4" x14ac:dyDescent="0.4">
      <c r="B107" s="114">
        <v>320.99999999999898</v>
      </c>
      <c r="C107" s="11">
        <v>0.86578149582286401</v>
      </c>
      <c r="D107" s="11">
        <v>9.9999999999999995E-8</v>
      </c>
    </row>
    <row r="108" spans="2:4" x14ac:dyDescent="0.4">
      <c r="B108" s="114">
        <v>321.19999999999902</v>
      </c>
      <c r="C108" s="11">
        <v>0.87975825416843401</v>
      </c>
      <c r="D108" s="11">
        <v>9.9999999999999995E-8</v>
      </c>
    </row>
    <row r="109" spans="2:4" x14ac:dyDescent="0.4">
      <c r="B109" s="114">
        <v>321.39999999999901</v>
      </c>
      <c r="C109" s="11">
        <v>0.89022499878406602</v>
      </c>
      <c r="D109" s="11">
        <v>9.9999999999999995E-8</v>
      </c>
    </row>
    <row r="110" spans="2:4" x14ac:dyDescent="0.4">
      <c r="B110" s="114">
        <v>321.599999999999</v>
      </c>
      <c r="C110" s="11">
        <v>0.89811329180634003</v>
      </c>
      <c r="D110" s="11">
        <v>9.9999999999999995E-8</v>
      </c>
    </row>
    <row r="111" spans="2:4" x14ac:dyDescent="0.4">
      <c r="B111" s="114">
        <v>321.79999999999899</v>
      </c>
      <c r="C111" s="11">
        <v>0.90410333581695501</v>
      </c>
      <c r="D111" s="11">
        <v>9.9999999999999995E-8</v>
      </c>
    </row>
    <row r="112" spans="2:4" x14ac:dyDescent="0.4">
      <c r="B112" s="114">
        <v>321.99999999999898</v>
      </c>
      <c r="C112" s="11">
        <v>0.90866774275127604</v>
      </c>
      <c r="D112" s="11">
        <v>9.9999999999999995E-8</v>
      </c>
    </row>
    <row r="113" spans="2:4" x14ac:dyDescent="0.4">
      <c r="B113" s="114">
        <v>322.19999999999902</v>
      </c>
      <c r="C113" s="11">
        <v>0.91210313459916303</v>
      </c>
      <c r="D113" s="11">
        <v>9.9999999999999995E-8</v>
      </c>
    </row>
    <row r="114" spans="2:4" x14ac:dyDescent="0.4">
      <c r="B114" s="114">
        <v>322.39999999999901</v>
      </c>
      <c r="C114" s="11">
        <v>0.91455169761782595</v>
      </c>
      <c r="D114" s="11">
        <v>9.9999999999999995E-8</v>
      </c>
    </row>
    <row r="115" spans="2:4" x14ac:dyDescent="0.4">
      <c r="B115" s="114">
        <v>322.599999999999</v>
      </c>
      <c r="C115" s="11">
        <v>0.91601748851655496</v>
      </c>
      <c r="D115" s="11">
        <v>9.9999999999999995E-8</v>
      </c>
    </row>
    <row r="116" spans="2:4" x14ac:dyDescent="0.4">
      <c r="B116" s="114">
        <v>322.79999999999899</v>
      </c>
      <c r="C116" s="11">
        <v>0.91637875431031401</v>
      </c>
      <c r="D116" s="11">
        <v>9.9999999999999995E-8</v>
      </c>
    </row>
    <row r="117" spans="2:4" x14ac:dyDescent="0.4">
      <c r="B117" s="114">
        <v>322.99999999999898</v>
      </c>
      <c r="C117" s="11">
        <v>0.915391750288854</v>
      </c>
      <c r="D117" s="11">
        <v>9.9999999999999995E-8</v>
      </c>
    </row>
    <row r="118" spans="2:4" x14ac:dyDescent="0.4">
      <c r="B118" s="114">
        <v>323.19999999999902</v>
      </c>
      <c r="C118" s="11">
        <v>0.91267763389035095</v>
      </c>
      <c r="D118" s="11">
        <v>9.9999999999999995E-8</v>
      </c>
    </row>
    <row r="119" spans="2:4" x14ac:dyDescent="0.4">
      <c r="B119" s="114">
        <v>323.39999999999901</v>
      </c>
      <c r="C119" s="11">
        <v>0.90768385145027797</v>
      </c>
      <c r="D119" s="11">
        <v>9.9999999999999995E-8</v>
      </c>
    </row>
    <row r="120" spans="2:4" x14ac:dyDescent="0.4">
      <c r="B120" s="114">
        <v>323.599999999999</v>
      </c>
      <c r="C120" s="11">
        <v>0.89961736193836805</v>
      </c>
      <c r="D120" s="11">
        <v>9.9999999999999995E-8</v>
      </c>
    </row>
    <row r="121" spans="2:4" x14ac:dyDescent="0.4">
      <c r="B121" s="114">
        <v>323.79999999999899</v>
      </c>
      <c r="C121" s="11">
        <v>0.88737179233034802</v>
      </c>
      <c r="D121" s="11">
        <v>9.9999999999999995E-8</v>
      </c>
    </row>
    <row r="122" spans="2:4" x14ac:dyDescent="0.4">
      <c r="B122" s="114">
        <v>323.99999999999898</v>
      </c>
      <c r="C122" s="11">
        <v>0.86956312388794899</v>
      </c>
      <c r="D122" s="11">
        <v>9.9999999999999995E-8</v>
      </c>
    </row>
    <row r="123" spans="2:4" x14ac:dyDescent="0.4">
      <c r="B123" s="114">
        <v>324.19999999999902</v>
      </c>
      <c r="C123" s="11">
        <v>0.84507979134979305</v>
      </c>
      <c r="D123" s="11">
        <v>9.9999999999999995E-8</v>
      </c>
    </row>
    <row r="124" spans="2:4" x14ac:dyDescent="0.4">
      <c r="B124" s="114">
        <v>324.39999999999901</v>
      </c>
      <c r="C124" s="11">
        <v>0.81513635283678298</v>
      </c>
      <c r="D124" s="11">
        <v>9.9999999999999995E-8</v>
      </c>
    </row>
    <row r="125" spans="2:4" x14ac:dyDescent="0.4">
      <c r="B125" s="114">
        <v>324.599999999999</v>
      </c>
      <c r="C125" s="11">
        <v>0.78739479448741401</v>
      </c>
      <c r="D125" s="11">
        <v>9.9999999999999995E-8</v>
      </c>
    </row>
    <row r="126" spans="2:4" x14ac:dyDescent="0.4">
      <c r="B126" s="114">
        <v>324.79999999999899</v>
      </c>
      <c r="C126" s="11">
        <v>0.77679547960248696</v>
      </c>
      <c r="D126" s="11">
        <v>9.9999999999999995E-8</v>
      </c>
    </row>
    <row r="127" spans="2:4" x14ac:dyDescent="0.4">
      <c r="B127" s="114">
        <v>324.99999999999898</v>
      </c>
      <c r="C127" s="11">
        <v>0.79337052929823104</v>
      </c>
      <c r="D127" s="11">
        <v>9.9999999999999995E-8</v>
      </c>
    </row>
    <row r="128" spans="2:4" x14ac:dyDescent="0.4">
      <c r="B128" s="114">
        <v>325.19999999999902</v>
      </c>
      <c r="C128" s="11">
        <v>0.82935243442629802</v>
      </c>
      <c r="D128" s="11">
        <v>9.9999999999999995E-8</v>
      </c>
    </row>
    <row r="129" spans="2:4" x14ac:dyDescent="0.4">
      <c r="B129" s="114">
        <v>325.39999999999901</v>
      </c>
      <c r="C129" s="11">
        <v>0.86786981257136797</v>
      </c>
      <c r="D129" s="11">
        <v>9.9999999999999995E-8</v>
      </c>
    </row>
    <row r="130" spans="2:4" x14ac:dyDescent="0.4">
      <c r="B130" s="114">
        <v>325.59999999999798</v>
      </c>
      <c r="C130" s="11">
        <v>0.89886818595715001</v>
      </c>
      <c r="D130" s="11">
        <v>9.9999999999999995E-8</v>
      </c>
    </row>
    <row r="131" spans="2:4" x14ac:dyDescent="0.4">
      <c r="B131" s="114">
        <v>325.79999999999802</v>
      </c>
      <c r="C131" s="11">
        <v>0.92089469010510905</v>
      </c>
      <c r="D131" s="11">
        <v>9.9999999999999995E-8</v>
      </c>
    </row>
    <row r="132" spans="2:4" x14ac:dyDescent="0.4">
      <c r="B132" s="114">
        <v>325.99999999999898</v>
      </c>
      <c r="C132" s="11">
        <v>0.93583056161111</v>
      </c>
      <c r="D132" s="11">
        <v>9.9999999999999995E-8</v>
      </c>
    </row>
    <row r="133" spans="2:4" x14ac:dyDescent="0.4">
      <c r="B133" s="114">
        <v>326.19999999999902</v>
      </c>
      <c r="C133" s="11">
        <v>0.94578708743163398</v>
      </c>
      <c r="D133" s="11">
        <v>9.9999999999999995E-8</v>
      </c>
    </row>
    <row r="134" spans="2:4" x14ac:dyDescent="0.4">
      <c r="B134" s="114">
        <v>326.39999999999799</v>
      </c>
      <c r="C134" s="11">
        <v>0.95231596903928994</v>
      </c>
      <c r="D134" s="11">
        <v>9.9999999999999995E-8</v>
      </c>
    </row>
    <row r="135" spans="2:4" x14ac:dyDescent="0.4">
      <c r="B135" s="114">
        <v>326.59999999999798</v>
      </c>
      <c r="C135" s="11">
        <v>0.95642196858703998</v>
      </c>
      <c r="D135" s="11">
        <v>9.9999999999999995E-8</v>
      </c>
    </row>
    <row r="136" spans="2:4" x14ac:dyDescent="0.4">
      <c r="B136" s="114">
        <v>326.79999999999802</v>
      </c>
      <c r="C136" s="11">
        <v>0.958712923949117</v>
      </c>
      <c r="D136" s="11">
        <v>9.9999999999999995E-8</v>
      </c>
    </row>
    <row r="137" spans="2:4" x14ac:dyDescent="0.4">
      <c r="B137" s="114">
        <v>326.99999999999898</v>
      </c>
      <c r="C137" s="11">
        <v>0.95951869545855395</v>
      </c>
      <c r="D137" s="11">
        <v>9.9999999999999995E-8</v>
      </c>
    </row>
    <row r="138" spans="2:4" x14ac:dyDescent="0.4">
      <c r="B138" s="114">
        <v>327.19999999999902</v>
      </c>
      <c r="C138" s="11">
        <v>0.95895723875235295</v>
      </c>
      <c r="D138" s="11">
        <v>9.9999999999999995E-8</v>
      </c>
    </row>
    <row r="139" spans="2:4" x14ac:dyDescent="0.4">
      <c r="B139" s="114">
        <v>327.39999999999799</v>
      </c>
      <c r="C139" s="11">
        <v>0.95695441565120398</v>
      </c>
      <c r="D139" s="11">
        <v>9.9999999999999995E-8</v>
      </c>
    </row>
    <row r="140" spans="2:4" x14ac:dyDescent="0.4">
      <c r="B140" s="114">
        <v>327.59999999999798</v>
      </c>
      <c r="C140" s="11">
        <v>0.95322499443198505</v>
      </c>
      <c r="D140" s="11">
        <v>9.9999999999999995E-8</v>
      </c>
    </row>
    <row r="141" spans="2:4" x14ac:dyDescent="0.4">
      <c r="B141" s="114">
        <v>327.79999999999802</v>
      </c>
      <c r="C141" s="11">
        <v>0.94722771201123102</v>
      </c>
      <c r="D141" s="11">
        <v>9.9999999999999995E-8</v>
      </c>
    </row>
    <row r="142" spans="2:4" x14ac:dyDescent="0.4">
      <c r="B142" s="114">
        <v>327.99999999999801</v>
      </c>
      <c r="C142" s="11">
        <v>0.93815739469222004</v>
      </c>
      <c r="D142" s="11">
        <v>9.9999999999999995E-8</v>
      </c>
    </row>
    <row r="143" spans="2:4" x14ac:dyDescent="0.4">
      <c r="B143" s="114">
        <v>328.199999999998</v>
      </c>
      <c r="C143" s="11">
        <v>0.925252339587606</v>
      </c>
      <c r="D143" s="11">
        <v>9.9999999999999995E-8</v>
      </c>
    </row>
    <row r="144" spans="2:4" x14ac:dyDescent="0.4">
      <c r="B144" s="114">
        <v>328.39999999999799</v>
      </c>
      <c r="C144" s="11">
        <v>0.90925002105527697</v>
      </c>
      <c r="D144" s="11">
        <v>9.9999999999999995E-8</v>
      </c>
    </row>
    <row r="145" spans="2:4" x14ac:dyDescent="0.4">
      <c r="B145" s="114">
        <v>328.59999999999798</v>
      </c>
      <c r="C145" s="11">
        <v>0.89557354160455804</v>
      </c>
      <c r="D145" s="11">
        <v>9.9999999999999995E-8</v>
      </c>
    </row>
    <row r="146" spans="2:4" x14ac:dyDescent="0.4">
      <c r="B146" s="114">
        <v>328.79999999999802</v>
      </c>
      <c r="C146" s="11">
        <v>0.89411467349644602</v>
      </c>
      <c r="D146" s="11">
        <v>9.9999999999999995E-8</v>
      </c>
    </row>
    <row r="147" spans="2:4" x14ac:dyDescent="0.4">
      <c r="B147" s="114">
        <v>328.99999999999801</v>
      </c>
      <c r="C147" s="11">
        <v>0.90886841599155399</v>
      </c>
      <c r="D147" s="11">
        <v>9.9999999999999995E-8</v>
      </c>
    </row>
    <row r="148" spans="2:4" x14ac:dyDescent="0.4">
      <c r="B148" s="114">
        <v>329.199999999998</v>
      </c>
      <c r="C148" s="11">
        <v>0.93146496286085401</v>
      </c>
      <c r="D148" s="11">
        <v>9.9999999999999995E-8</v>
      </c>
    </row>
    <row r="149" spans="2:4" x14ac:dyDescent="0.4">
      <c r="B149" s="114">
        <v>329.39999999999799</v>
      </c>
      <c r="C149" s="11">
        <v>0.95140279936980299</v>
      </c>
      <c r="D149" s="11">
        <v>9.9999999999999995E-8</v>
      </c>
    </row>
    <row r="150" spans="2:4" x14ac:dyDescent="0.4">
      <c r="B150" s="114">
        <v>329.59999999999798</v>
      </c>
      <c r="C150" s="11">
        <v>0.96537148451212595</v>
      </c>
      <c r="D150" s="11">
        <v>9.9999999999999995E-8</v>
      </c>
    </row>
    <row r="151" spans="2:4" x14ac:dyDescent="0.4">
      <c r="B151" s="114">
        <v>329.79999999999802</v>
      </c>
      <c r="C151" s="11">
        <v>0.97447257058023096</v>
      </c>
      <c r="D151" s="11">
        <v>9.9999999999999995E-8</v>
      </c>
    </row>
    <row r="152" spans="2:4" x14ac:dyDescent="0.4">
      <c r="B152" s="114">
        <v>329.99999999999801</v>
      </c>
      <c r="C152" s="11">
        <v>0.98039384308438204</v>
      </c>
      <c r="D152" s="11">
        <v>9.9999999999999995E-8</v>
      </c>
    </row>
    <row r="153" spans="2:4" x14ac:dyDescent="0.4">
      <c r="B153" s="114">
        <v>330.199999999998</v>
      </c>
      <c r="C153" s="11">
        <v>0.98434293101622305</v>
      </c>
      <c r="D153" s="11">
        <v>9.9999999999999995E-8</v>
      </c>
    </row>
    <row r="154" spans="2:4" x14ac:dyDescent="0.4">
      <c r="B154" s="114">
        <v>330.39999999999799</v>
      </c>
      <c r="C154" s="11">
        <v>0.98705941562770005</v>
      </c>
      <c r="D154" s="11">
        <v>9.9999999999999995E-8</v>
      </c>
    </row>
    <row r="155" spans="2:4" x14ac:dyDescent="0.4">
      <c r="B155" s="114">
        <v>330.59999999999798</v>
      </c>
      <c r="C155" s="11">
        <v>0.98898041020859895</v>
      </c>
      <c r="D155" s="11">
        <v>9.9999999999999995E-8</v>
      </c>
    </row>
    <row r="156" spans="2:4" x14ac:dyDescent="0.4">
      <c r="B156" s="114">
        <v>330.79999999999802</v>
      </c>
      <c r="C156" s="11">
        <v>0.99036451162234096</v>
      </c>
      <c r="D156" s="11">
        <v>9.9999999999999995E-8</v>
      </c>
    </row>
    <row r="157" spans="2:4" x14ac:dyDescent="0.4">
      <c r="B157" s="114">
        <v>330.99999999999801</v>
      </c>
      <c r="C157" s="11">
        <v>0.99136658901814301</v>
      </c>
      <c r="D157" s="11">
        <v>9.9999999999999995E-8</v>
      </c>
    </row>
    <row r="158" spans="2:4" x14ac:dyDescent="0.4">
      <c r="B158" s="114">
        <v>331.199999999998</v>
      </c>
      <c r="C158" s="11">
        <v>0.99208069983926495</v>
      </c>
      <c r="D158" s="11">
        <v>9.9999999999999995E-8</v>
      </c>
    </row>
    <row r="159" spans="2:4" x14ac:dyDescent="0.4">
      <c r="B159" s="114">
        <v>331.39999999999799</v>
      </c>
      <c r="C159" s="11">
        <v>0.99256408088860804</v>
      </c>
      <c r="D159" s="11">
        <v>9.9999999999999995E-8</v>
      </c>
    </row>
    <row r="160" spans="2:4" x14ac:dyDescent="0.4">
      <c r="B160" s="114">
        <v>331.59999999999798</v>
      </c>
      <c r="C160" s="11">
        <v>0.99284966002209296</v>
      </c>
      <c r="D160" s="11">
        <v>9.9999999999999995E-8</v>
      </c>
    </row>
    <row r="161" spans="2:4" x14ac:dyDescent="0.4">
      <c r="B161" s="114">
        <v>331.79999999999802</v>
      </c>
      <c r="C161" s="11">
        <v>0.992951090265212</v>
      </c>
      <c r="D161" s="11">
        <v>9.9999999999999995E-8</v>
      </c>
    </row>
    <row r="162" spans="2:4" x14ac:dyDescent="0.4">
      <c r="B162" s="114">
        <v>331.99999999999801</v>
      </c>
      <c r="C162" s="11">
        <v>0.99286211482524001</v>
      </c>
      <c r="D162" s="11">
        <v>9.9999999999999995E-8</v>
      </c>
    </row>
    <row r="163" spans="2:4" x14ac:dyDescent="0.4">
      <c r="B163" s="114">
        <v>332.199999999998</v>
      </c>
      <c r="C163" s="11">
        <v>0.99255024501632005</v>
      </c>
      <c r="D163" s="11">
        <v>9.9999999999999995E-8</v>
      </c>
    </row>
    <row r="164" spans="2:4" x14ac:dyDescent="0.4">
      <c r="B164" s="114">
        <v>332.39999999999799</v>
      </c>
      <c r="C164" s="11">
        <v>0.99194246185645696</v>
      </c>
      <c r="D164" s="11">
        <v>9.9999999999999995E-8</v>
      </c>
    </row>
    <row r="165" spans="2:4" x14ac:dyDescent="0.4">
      <c r="B165" s="114">
        <v>332.59999999999798</v>
      </c>
      <c r="C165" s="11">
        <v>0.99089692014818298</v>
      </c>
      <c r="D165" s="11">
        <v>9.9999999999999995E-8</v>
      </c>
    </row>
    <row r="166" spans="2:4" x14ac:dyDescent="0.4">
      <c r="B166" s="114">
        <v>332.79999999999802</v>
      </c>
      <c r="C166" s="11">
        <v>0.98914943356548002</v>
      </c>
      <c r="D166" s="11">
        <v>9.9999999999999995E-8</v>
      </c>
    </row>
    <row r="167" spans="2:4" x14ac:dyDescent="0.4">
      <c r="B167" s="114">
        <v>332.99999999999801</v>
      </c>
      <c r="C167" s="11">
        <v>0.98623027066519797</v>
      </c>
      <c r="D167" s="11">
        <v>9.9999999999999995E-8</v>
      </c>
    </row>
    <row r="168" spans="2:4" x14ac:dyDescent="0.4">
      <c r="B168" s="114">
        <v>333.199999999998</v>
      </c>
      <c r="C168" s="11">
        <v>0.98147333029950101</v>
      </c>
      <c r="D168" s="11">
        <v>9.9999999999999995E-8</v>
      </c>
    </row>
    <row r="169" spans="2:4" x14ac:dyDescent="0.4">
      <c r="B169" s="114">
        <v>333.39999999999799</v>
      </c>
      <c r="C169" s="11">
        <v>0.97493949317691297</v>
      </c>
      <c r="D169" s="11">
        <v>9.9999999999999995E-8</v>
      </c>
    </row>
    <row r="170" spans="2:4" x14ac:dyDescent="0.4">
      <c r="B170" s="114">
        <v>333.59999999999798</v>
      </c>
      <c r="C170" s="11">
        <v>0.97039225326142797</v>
      </c>
      <c r="D170" s="11">
        <v>9.9999999999999995E-8</v>
      </c>
    </row>
    <row r="171" spans="2:4" x14ac:dyDescent="0.4">
      <c r="B171" s="114">
        <v>333.79999999999802</v>
      </c>
      <c r="C171" s="11">
        <v>0.97322054333239505</v>
      </c>
      <c r="D171" s="11">
        <v>9.9999999999999995E-8</v>
      </c>
    </row>
    <row r="172" spans="2:4" x14ac:dyDescent="0.4">
      <c r="B172" s="114">
        <v>333.99999999999801</v>
      </c>
      <c r="C172" s="11">
        <v>0.98073819415839203</v>
      </c>
      <c r="D172" s="11">
        <v>9.9999999999999995E-8</v>
      </c>
    </row>
    <row r="173" spans="2:4" x14ac:dyDescent="0.4">
      <c r="B173" s="114">
        <v>334.199999999998</v>
      </c>
      <c r="C173" s="11">
        <v>0.987035406885309</v>
      </c>
      <c r="D173" s="11">
        <v>9.9999999999999995E-8</v>
      </c>
    </row>
    <row r="174" spans="2:4" x14ac:dyDescent="0.4">
      <c r="B174" s="114">
        <v>334.39999999999799</v>
      </c>
      <c r="C174" s="11">
        <v>0.99089575681361397</v>
      </c>
      <c r="D174" s="11">
        <v>9.9999999999999995E-8</v>
      </c>
    </row>
    <row r="175" spans="2:4" x14ac:dyDescent="0.4">
      <c r="B175" s="114">
        <v>334.59999999999798</v>
      </c>
      <c r="C175" s="11">
        <v>0.99314253417759102</v>
      </c>
      <c r="D175" s="11">
        <v>9.9999999999999995E-8</v>
      </c>
    </row>
    <row r="176" spans="2:4" x14ac:dyDescent="0.4">
      <c r="B176" s="114">
        <v>334.79999999999802</v>
      </c>
      <c r="C176" s="11">
        <v>0.99448962348941605</v>
      </c>
      <c r="D176" s="11">
        <v>9.9999999999999995E-8</v>
      </c>
    </row>
    <row r="177" spans="2:4" x14ac:dyDescent="0.4">
      <c r="B177" s="114">
        <v>334.99999999999801</v>
      </c>
      <c r="C177" s="11">
        <v>0.99533944536821395</v>
      </c>
      <c r="D177" s="11">
        <v>9.9999999999999995E-8</v>
      </c>
    </row>
    <row r="178" spans="2:4" x14ac:dyDescent="0.4">
      <c r="B178" s="114">
        <v>335.199999999998</v>
      </c>
      <c r="C178" s="11">
        <v>0.99590678720702996</v>
      </c>
      <c r="D178" s="11">
        <v>9.9999999999999995E-8</v>
      </c>
    </row>
    <row r="179" spans="2:4" x14ac:dyDescent="0.4">
      <c r="B179" s="114">
        <v>335.39999999999799</v>
      </c>
      <c r="C179" s="11">
        <v>0.99630666330459605</v>
      </c>
      <c r="D179" s="11">
        <v>9.9999999999999995E-8</v>
      </c>
    </row>
    <row r="180" spans="2:4" x14ac:dyDescent="0.4">
      <c r="B180" s="114">
        <v>335.59999999999798</v>
      </c>
      <c r="C180" s="11">
        <v>0.99659849117816401</v>
      </c>
      <c r="D180" s="11">
        <v>9.9999999999999995E-8</v>
      </c>
    </row>
    <row r="181" spans="2:4" x14ac:dyDescent="0.4">
      <c r="B181" s="114">
        <v>335.79999999999802</v>
      </c>
      <c r="C181" s="11">
        <v>0.99680895302835204</v>
      </c>
      <c r="D181" s="11">
        <v>9.9999999999999995E-8</v>
      </c>
    </row>
    <row r="182" spans="2:4" x14ac:dyDescent="0.4">
      <c r="B182" s="114">
        <v>335.99999999999801</v>
      </c>
      <c r="C182" s="11">
        <v>0.99694630580431798</v>
      </c>
      <c r="D182" s="11">
        <v>9.9999999999999995E-8</v>
      </c>
    </row>
    <row r="183" spans="2:4" x14ac:dyDescent="0.4">
      <c r="B183" s="114">
        <v>336.199999999998</v>
      </c>
      <c r="C183" s="11">
        <v>0.99701014219433304</v>
      </c>
      <c r="D183" s="11">
        <v>9.9999999999999995E-8</v>
      </c>
    </row>
    <row r="184" spans="2:4" x14ac:dyDescent="0.4">
      <c r="B184" s="114">
        <v>336.39999999999799</v>
      </c>
      <c r="C184" s="11">
        <v>0.99699713908163601</v>
      </c>
      <c r="D184" s="11">
        <v>9.9999999999999995E-8</v>
      </c>
    </row>
    <row r="185" spans="2:4" x14ac:dyDescent="0.4">
      <c r="B185" s="114">
        <v>336.59999999999798</v>
      </c>
      <c r="C185" s="11">
        <v>0.99690351407616895</v>
      </c>
      <c r="D185" s="11">
        <v>9.9999999999999995E-8</v>
      </c>
    </row>
    <row r="186" spans="2:4" x14ac:dyDescent="0.4">
      <c r="B186" s="114">
        <v>336.79999999999802</v>
      </c>
      <c r="C186" s="11">
        <v>0.99672479623129895</v>
      </c>
      <c r="D186" s="11">
        <v>9.9999999999999995E-8</v>
      </c>
    </row>
    <row r="187" spans="2:4" x14ac:dyDescent="0.4">
      <c r="B187" s="114">
        <v>336.99999999999801</v>
      </c>
      <c r="C187" s="11">
        <v>0.99645122659166396</v>
      </c>
      <c r="D187" s="11">
        <v>9.9999999999999995E-8</v>
      </c>
    </row>
    <row r="188" spans="2:4" x14ac:dyDescent="0.4">
      <c r="B188" s="114">
        <v>337.199999999998</v>
      </c>
      <c r="C188" s="11">
        <v>0.99605423621346201</v>
      </c>
      <c r="D188" s="11">
        <v>9.9999999999999995E-8</v>
      </c>
    </row>
    <row r="189" spans="2:4" x14ac:dyDescent="0.4">
      <c r="B189" s="114">
        <v>337.39999999999799</v>
      </c>
      <c r="C189" s="11">
        <v>0.99545815679690297</v>
      </c>
      <c r="D189" s="11">
        <v>9.9999999999999995E-8</v>
      </c>
    </row>
    <row r="190" spans="2:4" x14ac:dyDescent="0.4">
      <c r="B190" s="114">
        <v>337.59999999999798</v>
      </c>
      <c r="C190" s="11">
        <v>0.99448564487317004</v>
      </c>
      <c r="D190" s="11">
        <v>9.9999999999999995E-8</v>
      </c>
    </row>
    <row r="191" spans="2:4" x14ac:dyDescent="0.4">
      <c r="B191" s="114">
        <v>337.79999999999802</v>
      </c>
      <c r="C191" s="11">
        <v>0.99273755000766895</v>
      </c>
      <c r="D191" s="11">
        <v>9.9999999999999995E-8</v>
      </c>
    </row>
    <row r="192" spans="2:4" x14ac:dyDescent="0.4">
      <c r="B192" s="114">
        <v>337.99999999999801</v>
      </c>
      <c r="C192" s="11">
        <v>0.98933890904618405</v>
      </c>
      <c r="D192" s="11">
        <v>9.9999999999999995E-8</v>
      </c>
    </row>
    <row r="193" spans="2:4" x14ac:dyDescent="0.4">
      <c r="B193" s="114">
        <v>338.199999999998</v>
      </c>
      <c r="C193" s="11">
        <v>0.98313441798726897</v>
      </c>
      <c r="D193" s="11">
        <v>9.9999999999999995E-8</v>
      </c>
    </row>
    <row r="194" spans="2:4" x14ac:dyDescent="0.4">
      <c r="B194" s="114">
        <v>338.39999999999799</v>
      </c>
      <c r="C194" s="11">
        <v>0.97742042489303604</v>
      </c>
      <c r="D194" s="11">
        <v>9.9999999999999995E-8</v>
      </c>
    </row>
    <row r="195" spans="2:4" x14ac:dyDescent="0.4">
      <c r="B195" s="114">
        <v>338.59999999999798</v>
      </c>
      <c r="C195" s="11">
        <v>0.97955603960702697</v>
      </c>
      <c r="D195" s="11">
        <v>9.9999999999999995E-8</v>
      </c>
    </row>
    <row r="196" spans="2:4" x14ac:dyDescent="0.4">
      <c r="B196" s="114">
        <v>338.79999999999802</v>
      </c>
      <c r="C196" s="11">
        <v>0.98706825101409801</v>
      </c>
      <c r="D196" s="11">
        <v>9.9999999999999995E-8</v>
      </c>
    </row>
    <row r="197" spans="2:4" x14ac:dyDescent="0.4">
      <c r="B197" s="114">
        <v>338.99999999999801</v>
      </c>
      <c r="C197" s="11">
        <v>0.99218683785412598</v>
      </c>
      <c r="D197" s="11">
        <v>9.9999999999999995E-8</v>
      </c>
    </row>
    <row r="198" spans="2:4" x14ac:dyDescent="0.4">
      <c r="B198" s="114">
        <v>339.199999999998</v>
      </c>
      <c r="C198" s="11">
        <v>0.99467097788418701</v>
      </c>
      <c r="D198" s="11">
        <v>9.9999999999999995E-8</v>
      </c>
    </row>
    <row r="199" spans="2:4" x14ac:dyDescent="0.4">
      <c r="B199" s="114">
        <v>339.39999999999799</v>
      </c>
      <c r="C199" s="11">
        <v>0.99588566249063704</v>
      </c>
      <c r="D199" s="11">
        <v>9.9999999999999995E-8</v>
      </c>
    </row>
    <row r="200" spans="2:4" x14ac:dyDescent="0.4">
      <c r="B200" s="114">
        <v>339.59999999999798</v>
      </c>
      <c r="C200" s="11">
        <v>0.99650324444329497</v>
      </c>
      <c r="D200" s="11">
        <v>9.9999999999999995E-8</v>
      </c>
    </row>
    <row r="201" spans="2:4" x14ac:dyDescent="0.4">
      <c r="B201" s="114">
        <v>339.79999999999802</v>
      </c>
      <c r="C201" s="11">
        <v>0.99682074017559796</v>
      </c>
      <c r="D201" s="11">
        <v>9.9999999999999995E-8</v>
      </c>
    </row>
    <row r="202" spans="2:4" x14ac:dyDescent="0.4">
      <c r="B202" s="114">
        <v>339.99999999999801</v>
      </c>
      <c r="C202" s="11">
        <v>0.99699356944817896</v>
      </c>
      <c r="D202" s="11">
        <v>9.9999999999999995E-8</v>
      </c>
    </row>
    <row r="203" spans="2:4" x14ac:dyDescent="0.4">
      <c r="B203" s="114">
        <v>340.199999999998</v>
      </c>
      <c r="C203" s="11">
        <v>0.99712454400261497</v>
      </c>
      <c r="D203" s="11">
        <v>9.9999999999999995E-8</v>
      </c>
    </row>
    <row r="204" spans="2:4" x14ac:dyDescent="0.4">
      <c r="B204" s="114">
        <v>340.39999999999799</v>
      </c>
      <c r="C204" s="11">
        <v>0.99727523640226801</v>
      </c>
      <c r="D204" s="11">
        <v>9.9999999999999995E-8</v>
      </c>
    </row>
    <row r="205" spans="2:4" x14ac:dyDescent="0.4">
      <c r="B205" s="114">
        <v>340.59999999999798</v>
      </c>
      <c r="C205" s="11">
        <v>0.997447559312026</v>
      </c>
      <c r="D205" s="11">
        <v>9.9999999999999995E-8</v>
      </c>
    </row>
    <row r="206" spans="2:4" x14ac:dyDescent="0.4">
      <c r="B206" s="114">
        <v>340.79999999999802</v>
      </c>
      <c r="C206" s="11">
        <v>0.99759523586104804</v>
      </c>
      <c r="D206" s="11">
        <v>9.9999999999999995E-8</v>
      </c>
    </row>
    <row r="207" spans="2:4" x14ac:dyDescent="0.4">
      <c r="B207" s="114">
        <v>340.99999999999801</v>
      </c>
      <c r="C207" s="11">
        <v>0.99766327292533896</v>
      </c>
      <c r="D207" s="11">
        <v>9.9999999999999995E-8</v>
      </c>
    </row>
    <row r="208" spans="2:4" x14ac:dyDescent="0.4">
      <c r="B208" s="114">
        <v>341.199999999998</v>
      </c>
      <c r="C208" s="11">
        <v>0.99760188345614298</v>
      </c>
      <c r="D208" s="11">
        <v>9.9999999999999995E-8</v>
      </c>
    </row>
    <row r="209" spans="2:4" x14ac:dyDescent="0.4">
      <c r="B209" s="114">
        <v>341.39999999999799</v>
      </c>
      <c r="C209" s="11">
        <v>0.997340785673685</v>
      </c>
      <c r="D209" s="11">
        <v>9.9999999999999995E-8</v>
      </c>
    </row>
    <row r="210" spans="2:4" x14ac:dyDescent="0.4">
      <c r="B210" s="114">
        <v>341.59999999999798</v>
      </c>
      <c r="C210" s="11">
        <v>0.99672535936905504</v>
      </c>
      <c r="D210" s="11">
        <v>9.9999999999999995E-8</v>
      </c>
    </row>
    <row r="211" spans="2:4" x14ac:dyDescent="0.4">
      <c r="B211" s="114">
        <v>341.79999999999802</v>
      </c>
      <c r="C211" s="11">
        <v>0.99537275940679604</v>
      </c>
      <c r="D211" s="11">
        <v>9.9999999999999995E-8</v>
      </c>
    </row>
    <row r="212" spans="2:4" x14ac:dyDescent="0.4">
      <c r="B212" s="114">
        <v>341.99999999999801</v>
      </c>
      <c r="C212" s="11">
        <v>0.99253318202739504</v>
      </c>
      <c r="D212" s="11">
        <v>9.9999999999999995E-8</v>
      </c>
    </row>
    <row r="213" spans="2:4" x14ac:dyDescent="0.4">
      <c r="B213" s="114">
        <v>342.199999999998</v>
      </c>
      <c r="C213" s="11">
        <v>0.98907110451700098</v>
      </c>
      <c r="D213" s="11">
        <v>9.9999999999999995E-8</v>
      </c>
    </row>
    <row r="214" spans="2:4" x14ac:dyDescent="0.4">
      <c r="B214" s="114">
        <v>342.39999999999799</v>
      </c>
      <c r="C214" s="11">
        <v>0.989155692987851</v>
      </c>
      <c r="D214" s="11">
        <v>9.9999999999999995E-8</v>
      </c>
    </row>
    <row r="215" spans="2:4" x14ac:dyDescent="0.4">
      <c r="B215" s="114">
        <v>342.59999999999798</v>
      </c>
      <c r="C215" s="11">
        <v>0.99244645042492297</v>
      </c>
      <c r="D215" s="11">
        <v>9.9999999999999995E-8</v>
      </c>
    </row>
    <row r="216" spans="2:4" x14ac:dyDescent="0.4">
      <c r="B216" s="114">
        <v>342.79999999999802</v>
      </c>
      <c r="C216" s="11">
        <v>0.99515468055258405</v>
      </c>
      <c r="D216" s="11">
        <v>9.9999999999999995E-8</v>
      </c>
    </row>
    <row r="217" spans="2:4" x14ac:dyDescent="0.4">
      <c r="B217" s="114">
        <v>342.99999999999801</v>
      </c>
      <c r="C217" s="11">
        <v>0.99648550428727101</v>
      </c>
      <c r="D217" s="11">
        <v>9.9999999999999995E-8</v>
      </c>
    </row>
    <row r="218" spans="2:4" x14ac:dyDescent="0.4">
      <c r="B218" s="114">
        <v>343.19999999999698</v>
      </c>
      <c r="C218" s="11">
        <v>0.99707516887085701</v>
      </c>
      <c r="D218" s="11">
        <v>9.9999999999999995E-8</v>
      </c>
    </row>
    <row r="219" spans="2:4" x14ac:dyDescent="0.4">
      <c r="B219" s="114">
        <v>343.39999999999702</v>
      </c>
      <c r="C219" s="11">
        <v>0.99727934719383504</v>
      </c>
      <c r="D219" s="11">
        <v>9.9999999999999995E-8</v>
      </c>
    </row>
    <row r="220" spans="2:4" x14ac:dyDescent="0.4">
      <c r="B220" s="114">
        <v>343.59999999999798</v>
      </c>
      <c r="C220" s="11">
        <v>0.99726604862605395</v>
      </c>
      <c r="D220" s="11">
        <v>9.9999999999999995E-8</v>
      </c>
    </row>
    <row r="221" spans="2:4" x14ac:dyDescent="0.4">
      <c r="B221" s="114">
        <v>343.79999999999802</v>
      </c>
      <c r="C221" s="11">
        <v>0.99721744485869301</v>
      </c>
      <c r="D221" s="11">
        <v>9.9999999999999995E-8</v>
      </c>
    </row>
    <row r="222" spans="2:4" x14ac:dyDescent="0.4">
      <c r="B222" s="114">
        <v>343.99999999999699</v>
      </c>
      <c r="C222" s="11">
        <v>0.99744832700904795</v>
      </c>
      <c r="D222" s="11">
        <v>9.9999999999999995E-8</v>
      </c>
    </row>
    <row r="223" spans="2:4" x14ac:dyDescent="0.4">
      <c r="B223" s="114">
        <v>344.19999999999698</v>
      </c>
      <c r="C223" s="11">
        <v>0.998049413303009</v>
      </c>
      <c r="D223" s="11">
        <v>9.9999999999999995E-8</v>
      </c>
    </row>
    <row r="224" spans="2:4" x14ac:dyDescent="0.4">
      <c r="B224" s="114">
        <v>344.39999999999702</v>
      </c>
      <c r="C224" s="11">
        <v>0.99863198084707805</v>
      </c>
      <c r="D224" s="11">
        <v>9.9999999999999995E-8</v>
      </c>
    </row>
    <row r="225" spans="2:4" x14ac:dyDescent="0.4">
      <c r="B225" s="114">
        <v>344.59999999999798</v>
      </c>
      <c r="C225" s="11">
        <v>0.99899086332290099</v>
      </c>
      <c r="D225" s="11">
        <v>9.9999999999999995E-8</v>
      </c>
    </row>
    <row r="226" spans="2:4" x14ac:dyDescent="0.4">
      <c r="B226" s="114">
        <v>344.79999999999802</v>
      </c>
      <c r="C226" s="11">
        <v>0.99918432555349801</v>
      </c>
      <c r="D226" s="11">
        <v>9.9999999999999995E-8</v>
      </c>
    </row>
    <row r="227" spans="2:4" x14ac:dyDescent="0.4">
      <c r="B227" s="114">
        <v>344.99999999999699</v>
      </c>
      <c r="C227" s="11">
        <v>0.99928927400940504</v>
      </c>
      <c r="D227" s="11">
        <v>9.9999999999999995E-8</v>
      </c>
    </row>
    <row r="228" spans="2:4" x14ac:dyDescent="0.4">
      <c r="B228" s="114">
        <v>345.19999999999698</v>
      </c>
      <c r="C228" s="11">
        <v>0.99934880330428399</v>
      </c>
      <c r="D228" s="11">
        <v>9.9999999999999995E-8</v>
      </c>
    </row>
    <row r="229" spans="2:4" x14ac:dyDescent="0.4">
      <c r="B229" s="114">
        <v>345.39999999999702</v>
      </c>
      <c r="C229" s="11">
        <v>0.99938401747875205</v>
      </c>
      <c r="D229" s="11">
        <v>9.9999999999999995E-8</v>
      </c>
    </row>
    <row r="230" spans="2:4" x14ac:dyDescent="0.4">
      <c r="B230" s="114">
        <v>345.59999999999701</v>
      </c>
      <c r="C230" s="11">
        <v>0.99940520395418897</v>
      </c>
      <c r="D230" s="11">
        <v>9.9999999999999995E-8</v>
      </c>
    </row>
    <row r="231" spans="2:4" x14ac:dyDescent="0.4">
      <c r="B231" s="114">
        <v>345.799999999997</v>
      </c>
      <c r="C231" s="11">
        <v>0.99941741340444401</v>
      </c>
      <c r="D231" s="11">
        <v>9.9999999999999995E-8</v>
      </c>
    </row>
    <row r="232" spans="2:4" x14ac:dyDescent="0.4">
      <c r="B232" s="114">
        <v>345.99999999999699</v>
      </c>
      <c r="C232" s="11">
        <v>0.99942295467432996</v>
      </c>
      <c r="D232" s="11">
        <v>9.9999999999999995E-8</v>
      </c>
    </row>
    <row r="233" spans="2:4" x14ac:dyDescent="0.4">
      <c r="B233" s="114">
        <v>346.19999999999698</v>
      </c>
      <c r="C233" s="11">
        <v>0.99942241617723604</v>
      </c>
      <c r="D233" s="11">
        <v>9.9999999999999995E-8</v>
      </c>
    </row>
    <row r="234" spans="2:4" x14ac:dyDescent="0.4">
      <c r="B234" s="114">
        <v>346.39999999999702</v>
      </c>
      <c r="C234" s="11">
        <v>0.99941491758777401</v>
      </c>
      <c r="D234" s="11">
        <v>9.9999999999999995E-8</v>
      </c>
    </row>
    <row r="235" spans="2:4" x14ac:dyDescent="0.4">
      <c r="B235" s="114">
        <v>346.59999999999701</v>
      </c>
      <c r="C235" s="11">
        <v>0.99939794656562597</v>
      </c>
      <c r="D235" s="11">
        <v>9.9999999999999995E-8</v>
      </c>
    </row>
    <row r="236" spans="2:4" x14ac:dyDescent="0.4">
      <c r="B236" s="114">
        <v>346.799999999997</v>
      </c>
      <c r="C236" s="11">
        <v>0.99936769612009302</v>
      </c>
      <c r="D236" s="11">
        <v>9.9999999999999995E-8</v>
      </c>
    </row>
    <row r="237" spans="2:4" x14ac:dyDescent="0.4">
      <c r="B237" s="114">
        <v>346.99999999999699</v>
      </c>
      <c r="C237" s="11">
        <v>0.99932424167081502</v>
      </c>
      <c r="D237" s="11">
        <v>9.9999999999999995E-8</v>
      </c>
    </row>
    <row r="238" spans="2:4" x14ac:dyDescent="0.4">
      <c r="B238" s="114">
        <v>347.19999999999698</v>
      </c>
      <c r="C238" s="11">
        <v>0.99928896966102598</v>
      </c>
      <c r="D238" s="11">
        <v>9.9999999999999995E-8</v>
      </c>
    </row>
    <row r="239" spans="2:4" x14ac:dyDescent="0.4">
      <c r="B239" s="114">
        <v>347.39999999999702</v>
      </c>
      <c r="C239" s="11">
        <v>0.99929990648742895</v>
      </c>
      <c r="D239" s="11">
        <v>9.9999999999999995E-8</v>
      </c>
    </row>
    <row r="240" spans="2:4" x14ac:dyDescent="0.4">
      <c r="B240" s="114">
        <v>347.59999999999701</v>
      </c>
      <c r="C240" s="11">
        <v>0.99934565884875803</v>
      </c>
      <c r="D240" s="11">
        <v>9.9999999999999995E-8</v>
      </c>
    </row>
    <row r="241" spans="2:4" x14ac:dyDescent="0.4">
      <c r="B241" s="114">
        <v>347.799999999997</v>
      </c>
      <c r="C241" s="11">
        <v>0.99938789280414897</v>
      </c>
      <c r="D241" s="11">
        <v>9.9999999999999995E-8</v>
      </c>
    </row>
    <row r="242" spans="2:4" x14ac:dyDescent="0.4">
      <c r="B242" s="114">
        <v>347.99999999999699</v>
      </c>
      <c r="C242" s="11">
        <v>0.99941489883466095</v>
      </c>
      <c r="D242" s="11">
        <v>9.9999999999999995E-8</v>
      </c>
    </row>
    <row r="243" spans="2:4" x14ac:dyDescent="0.4">
      <c r="B243" s="114">
        <v>348.19999999999698</v>
      </c>
      <c r="C243" s="11">
        <v>0.99942902309343595</v>
      </c>
      <c r="D243" s="11">
        <v>9.9999999999999995E-8</v>
      </c>
    </row>
    <row r="244" spans="2:4" x14ac:dyDescent="0.4">
      <c r="B244" s="114">
        <v>348.39999999999702</v>
      </c>
      <c r="C244" s="11">
        <v>0.99943314095337399</v>
      </c>
      <c r="D244" s="11">
        <v>9.9999999999999995E-8</v>
      </c>
    </row>
    <row r="245" spans="2:4" x14ac:dyDescent="0.4">
      <c r="B245" s="114">
        <v>348.59999999999701</v>
      </c>
      <c r="C245" s="11">
        <v>0.99942761420205894</v>
      </c>
      <c r="D245" s="11">
        <v>9.9999999999999995E-8</v>
      </c>
    </row>
    <row r="246" spans="2:4" x14ac:dyDescent="0.4">
      <c r="B246" s="114">
        <v>348.799999999997</v>
      </c>
      <c r="C246" s="11">
        <v>0.99940916913460498</v>
      </c>
      <c r="D246" s="11">
        <v>9.9999999999999995E-8</v>
      </c>
    </row>
    <row r="247" spans="2:4" x14ac:dyDescent="0.4">
      <c r="B247" s="114">
        <v>348.99999999999699</v>
      </c>
      <c r="C247" s="11">
        <v>0.99936763474396395</v>
      </c>
      <c r="D247" s="11">
        <v>9.9999999999999995E-8</v>
      </c>
    </row>
    <row r="248" spans="2:4" x14ac:dyDescent="0.4">
      <c r="B248" s="114">
        <v>349.19999999999698</v>
      </c>
      <c r="C248" s="11">
        <v>0.99927623287399103</v>
      </c>
      <c r="D248" s="11">
        <v>9.9999999999999995E-8</v>
      </c>
    </row>
    <row r="249" spans="2:4" x14ac:dyDescent="0.4">
      <c r="B249" s="114">
        <v>349.39999999999702</v>
      </c>
      <c r="C249" s="11">
        <v>0.99907582014388197</v>
      </c>
      <c r="D249" s="11">
        <v>9.9999999999999995E-8</v>
      </c>
    </row>
    <row r="250" spans="2:4" x14ac:dyDescent="0.4">
      <c r="B250" s="114">
        <v>349.59999999999701</v>
      </c>
      <c r="C250" s="11">
        <v>0.99878696810738499</v>
      </c>
      <c r="D250" s="11">
        <v>9.9999999999999995E-8</v>
      </c>
    </row>
    <row r="251" spans="2:4" x14ac:dyDescent="0.4">
      <c r="B251" s="114">
        <v>349.799999999997</v>
      </c>
      <c r="C251" s="11">
        <v>0.99881440430733504</v>
      </c>
      <c r="D251" s="11">
        <v>9.9999999999999995E-8</v>
      </c>
    </row>
    <row r="252" spans="2:4" x14ac:dyDescent="0.4">
      <c r="B252" s="114">
        <v>349.99999999999699</v>
      </c>
      <c r="C252" s="11">
        <v>0.99904320745751496</v>
      </c>
      <c r="D252" s="11">
        <v>9.9999999999999995E-8</v>
      </c>
    </row>
    <row r="253" spans="2:4" x14ac:dyDescent="0.4">
      <c r="B253" s="114">
        <v>350.19999999999698</v>
      </c>
      <c r="C253" s="11">
        <v>0.99917480649200996</v>
      </c>
      <c r="D253" s="11">
        <v>9.9999999999999995E-8</v>
      </c>
    </row>
    <row r="254" spans="2:4" x14ac:dyDescent="0.4">
      <c r="B254" s="114">
        <v>350.39999999999702</v>
      </c>
      <c r="C254" s="11">
        <v>0.99921400168101404</v>
      </c>
      <c r="D254" s="11">
        <v>9.9999999999999995E-8</v>
      </c>
    </row>
    <row r="255" spans="2:4" x14ac:dyDescent="0.4">
      <c r="B255" s="114">
        <v>350.59999999999701</v>
      </c>
      <c r="C255" s="11">
        <v>0.99917973985068098</v>
      </c>
      <c r="D255" s="11">
        <v>9.9999999999999995E-8</v>
      </c>
    </row>
    <row r="256" spans="2:4" x14ac:dyDescent="0.4">
      <c r="B256" s="114">
        <v>350.799999999997</v>
      </c>
      <c r="C256" s="11">
        <v>0.999048340319036</v>
      </c>
      <c r="D256" s="11">
        <v>9.9999999999999995E-8</v>
      </c>
    </row>
    <row r="257" spans="2:4" x14ac:dyDescent="0.4">
      <c r="B257" s="114">
        <v>350.99999999999699</v>
      </c>
      <c r="C257" s="11">
        <v>0.99880108800631096</v>
      </c>
      <c r="D257" s="11">
        <v>9.9999999999999995E-8</v>
      </c>
    </row>
    <row r="258" spans="2:4" x14ac:dyDescent="0.4">
      <c r="B258" s="114">
        <v>351.19999999999698</v>
      </c>
      <c r="C258" s="11">
        <v>0.998761657662663</v>
      </c>
      <c r="D258" s="11">
        <v>9.9999999999999995E-8</v>
      </c>
    </row>
    <row r="259" spans="2:4" x14ac:dyDescent="0.4">
      <c r="B259" s="114">
        <v>351.39999999999702</v>
      </c>
      <c r="C259" s="11">
        <v>0.99907821591477497</v>
      </c>
      <c r="D259" s="11">
        <v>9.9999999999999995E-8</v>
      </c>
    </row>
    <row r="260" spans="2:4" x14ac:dyDescent="0.4">
      <c r="B260" s="114">
        <v>351.59999999999701</v>
      </c>
      <c r="C260" s="11">
        <v>0.99928736121013095</v>
      </c>
      <c r="D260" s="11">
        <v>9.9999999999999995E-8</v>
      </c>
    </row>
    <row r="261" spans="2:4" x14ac:dyDescent="0.4">
      <c r="B261" s="114">
        <v>351.799999999997</v>
      </c>
      <c r="C261" s="11">
        <v>0.99937819162709796</v>
      </c>
      <c r="D261" s="11">
        <v>9.9999999999999995E-8</v>
      </c>
    </row>
    <row r="262" spans="2:4" x14ac:dyDescent="0.4">
      <c r="B262" s="114">
        <v>351.99999999999699</v>
      </c>
      <c r="C262" s="11">
        <v>0.99941758058920405</v>
      </c>
      <c r="D262" s="11">
        <v>9.9999999999999995E-8</v>
      </c>
    </row>
    <row r="263" spans="2:4" x14ac:dyDescent="0.4">
      <c r="B263" s="114">
        <v>352.19999999999698</v>
      </c>
      <c r="C263" s="11">
        <v>0.99943267053193896</v>
      </c>
      <c r="D263" s="11">
        <v>9.9999999999999995E-8</v>
      </c>
    </row>
    <row r="264" spans="2:4" x14ac:dyDescent="0.4">
      <c r="B264" s="114">
        <v>352.39999999999702</v>
      </c>
      <c r="C264" s="11">
        <v>0.99943187008235501</v>
      </c>
      <c r="D264" s="11">
        <v>9.9999999999999995E-8</v>
      </c>
    </row>
    <row r="265" spans="2:4" x14ac:dyDescent="0.4">
      <c r="B265" s="114">
        <v>352.59999999999701</v>
      </c>
      <c r="C265" s="11">
        <v>0.99941384997658</v>
      </c>
      <c r="D265" s="11">
        <v>9.9999999999999995E-8</v>
      </c>
    </row>
    <row r="266" spans="2:4" x14ac:dyDescent="0.4">
      <c r="B266" s="114">
        <v>352.799999999997</v>
      </c>
      <c r="C266" s="11">
        <v>0.99936454225362803</v>
      </c>
      <c r="D266" s="11">
        <v>9.9999999999999995E-8</v>
      </c>
    </row>
    <row r="267" spans="2:4" x14ac:dyDescent="0.4">
      <c r="B267" s="114">
        <v>352.99999999999699</v>
      </c>
      <c r="C267" s="11">
        <v>0.99923079344292698</v>
      </c>
      <c r="D267" s="11">
        <v>9.9999999999999995E-8</v>
      </c>
    </row>
    <row r="268" spans="2:4" x14ac:dyDescent="0.4">
      <c r="B268" s="114">
        <v>353.19999999999698</v>
      </c>
      <c r="C268" s="11">
        <v>0.99883281071422803</v>
      </c>
      <c r="D268" s="11">
        <v>9.9999999999999995E-8</v>
      </c>
    </row>
    <row r="269" spans="2:4" x14ac:dyDescent="0.4">
      <c r="B269" s="114">
        <v>353.39999999999702</v>
      </c>
      <c r="C269" s="11">
        <v>0.99845673822485503</v>
      </c>
      <c r="D269" s="11">
        <v>9.9999999999999995E-8</v>
      </c>
    </row>
    <row r="270" spans="2:4" x14ac:dyDescent="0.4">
      <c r="B270" s="114">
        <v>353.59999999999701</v>
      </c>
      <c r="C270" s="11">
        <v>0.99895563182362002</v>
      </c>
      <c r="D270" s="11">
        <v>9.9999999999999995E-8</v>
      </c>
    </row>
    <row r="271" spans="2:4" x14ac:dyDescent="0.4">
      <c r="B271" s="114">
        <v>353.799999999997</v>
      </c>
      <c r="C271" s="11">
        <v>0.99932582299448003</v>
      </c>
      <c r="D271" s="11">
        <v>9.9999999999999995E-8</v>
      </c>
    </row>
    <row r="272" spans="2:4" x14ac:dyDescent="0.4">
      <c r="B272" s="114">
        <v>353.99999999999699</v>
      </c>
      <c r="C272" s="11">
        <v>0.99943739824480604</v>
      </c>
      <c r="D272" s="11">
        <v>9.9999999999999995E-8</v>
      </c>
    </row>
    <row r="273" spans="2:4" x14ac:dyDescent="0.4">
      <c r="B273" s="114">
        <v>354.19999999999698</v>
      </c>
      <c r="C273" s="11">
        <v>0.99947952799124495</v>
      </c>
      <c r="D273" s="11">
        <v>9.9999999999999995E-8</v>
      </c>
    </row>
    <row r="274" spans="2:4" x14ac:dyDescent="0.4">
      <c r="B274" s="114">
        <v>354.39999999999702</v>
      </c>
      <c r="C274" s="11">
        <v>0.999498852003887</v>
      </c>
      <c r="D274" s="11">
        <v>9.9999999999999995E-8</v>
      </c>
    </row>
    <row r="275" spans="2:4" x14ac:dyDescent="0.4">
      <c r="B275" s="114">
        <v>354.59999999999701</v>
      </c>
      <c r="C275" s="11">
        <v>0.99950863868242801</v>
      </c>
      <c r="D275" s="11">
        <v>9.9999999999999995E-8</v>
      </c>
    </row>
    <row r="276" spans="2:4" x14ac:dyDescent="0.4">
      <c r="B276" s="114">
        <v>354.799999999997</v>
      </c>
      <c r="C276" s="11">
        <v>0.99951350869009004</v>
      </c>
      <c r="D276" s="11">
        <v>9.9999999999999995E-8</v>
      </c>
    </row>
    <row r="277" spans="2:4" x14ac:dyDescent="0.4">
      <c r="B277" s="114">
        <v>354.99999999999699</v>
      </c>
      <c r="C277" s="11">
        <v>0.99951517740985796</v>
      </c>
      <c r="D277" s="11">
        <v>9.9999999999999995E-8</v>
      </c>
    </row>
    <row r="278" spans="2:4" x14ac:dyDescent="0.4">
      <c r="B278" s="114">
        <v>355.19999999999698</v>
      </c>
      <c r="C278" s="11">
        <v>0.999514010163987</v>
      </c>
      <c r="D278" s="11">
        <v>9.9999999999999995E-8</v>
      </c>
    </row>
    <row r="279" spans="2:4" x14ac:dyDescent="0.4">
      <c r="B279" s="114">
        <v>355.39999999999702</v>
      </c>
      <c r="C279" s="11">
        <v>0.999509246524663</v>
      </c>
      <c r="D279" s="11">
        <v>9.9999999999999995E-8</v>
      </c>
    </row>
    <row r="280" spans="2:4" x14ac:dyDescent="0.4">
      <c r="B280" s="114">
        <v>355.59999999999701</v>
      </c>
      <c r="C280" s="11">
        <v>0.99949817810306096</v>
      </c>
      <c r="D280" s="11">
        <v>9.9999999999999995E-8</v>
      </c>
    </row>
    <row r="281" spans="2:4" x14ac:dyDescent="0.4">
      <c r="B281" s="114">
        <v>355.799999999997</v>
      </c>
      <c r="C281" s="11">
        <v>0.99947275000043601</v>
      </c>
      <c r="D281" s="11">
        <v>9.9999999999999995E-8</v>
      </c>
    </row>
    <row r="282" spans="2:4" x14ac:dyDescent="0.4">
      <c r="B282" s="114">
        <v>355.99999999999699</v>
      </c>
      <c r="C282" s="11">
        <v>0.99940727743592594</v>
      </c>
      <c r="D282" s="11">
        <v>9.9999999999999995E-8</v>
      </c>
    </row>
    <row r="283" spans="2:4" x14ac:dyDescent="0.4">
      <c r="B283" s="114">
        <v>356.19999999999698</v>
      </c>
      <c r="C283" s="11">
        <v>0.99925973238625698</v>
      </c>
      <c r="D283" s="11">
        <v>9.9999999999999995E-8</v>
      </c>
    </row>
    <row r="284" spans="2:4" x14ac:dyDescent="0.4">
      <c r="B284" s="114">
        <v>356.39999999999702</v>
      </c>
      <c r="C284" s="11">
        <v>0.99927374826264204</v>
      </c>
      <c r="D284" s="11">
        <v>9.9999999999999995E-8</v>
      </c>
    </row>
    <row r="285" spans="2:4" x14ac:dyDescent="0.4">
      <c r="B285" s="114">
        <v>356.59999999999701</v>
      </c>
      <c r="C285" s="11">
        <v>0.99942894139299499</v>
      </c>
      <c r="D285" s="11">
        <v>9.9999999999999995E-8</v>
      </c>
    </row>
    <row r="286" spans="2:4" x14ac:dyDescent="0.4">
      <c r="B286" s="114">
        <v>356.799999999997</v>
      </c>
      <c r="C286" s="11">
        <v>0.99949095978440505</v>
      </c>
      <c r="D286" s="11">
        <v>9.9999999999999995E-8</v>
      </c>
    </row>
    <row r="287" spans="2:4" x14ac:dyDescent="0.4">
      <c r="B287" s="114">
        <v>356.99999999999699</v>
      </c>
      <c r="C287" s="11">
        <v>0.99951397159132005</v>
      </c>
      <c r="D287" s="11">
        <v>9.9999999999999995E-8</v>
      </c>
    </row>
    <row r="288" spans="2:4" x14ac:dyDescent="0.4">
      <c r="B288" s="114">
        <v>357.19999999999698</v>
      </c>
      <c r="C288" s="11">
        <v>0.99952402160035603</v>
      </c>
      <c r="D288" s="11">
        <v>9.9999999999999995E-8</v>
      </c>
    </row>
    <row r="289" spans="2:4" x14ac:dyDescent="0.4">
      <c r="B289" s="114">
        <v>357.39999999999702</v>
      </c>
      <c r="C289" s="11">
        <v>0.99952884423259503</v>
      </c>
      <c r="D289" s="11">
        <v>9.9999999999999995E-8</v>
      </c>
    </row>
    <row r="290" spans="2:4" x14ac:dyDescent="0.4">
      <c r="B290" s="114">
        <v>357.59999999999701</v>
      </c>
      <c r="C290" s="11">
        <v>0.99953106655522495</v>
      </c>
      <c r="D290" s="11">
        <v>9.9999999999999995E-8</v>
      </c>
    </row>
    <row r="291" spans="2:4" x14ac:dyDescent="0.4">
      <c r="B291" s="114">
        <v>357.799999999997</v>
      </c>
      <c r="C291" s="11">
        <v>0.99953163840525605</v>
      </c>
      <c r="D291" s="11">
        <v>9.9999999999999995E-8</v>
      </c>
    </row>
    <row r="292" spans="2:4" x14ac:dyDescent="0.4">
      <c r="B292" s="114">
        <v>357.99999999999699</v>
      </c>
      <c r="C292" s="11">
        <v>0.99953075919602896</v>
      </c>
      <c r="D292" s="11">
        <v>9.9999999999999995E-8</v>
      </c>
    </row>
    <row r="293" spans="2:4" x14ac:dyDescent="0.4">
      <c r="B293" s="114">
        <v>358.19999999999698</v>
      </c>
      <c r="C293" s="11">
        <v>0.99952801385243495</v>
      </c>
      <c r="D293" s="11">
        <v>9.9999999999999995E-8</v>
      </c>
    </row>
    <row r="294" spans="2:4" x14ac:dyDescent="0.4">
      <c r="B294" s="114">
        <v>358.39999999999702</v>
      </c>
      <c r="C294" s="11">
        <v>0.999521891633534</v>
      </c>
      <c r="D294" s="11">
        <v>9.9999999999999995E-8</v>
      </c>
    </row>
    <row r="295" spans="2:4" x14ac:dyDescent="0.4">
      <c r="B295" s="114">
        <v>358.59999999999701</v>
      </c>
      <c r="C295" s="11">
        <v>0.99950765427591304</v>
      </c>
      <c r="D295" s="11">
        <v>9.9999999999999995E-8</v>
      </c>
    </row>
    <row r="296" spans="2:4" x14ac:dyDescent="0.4">
      <c r="B296" s="114">
        <v>358.799999999997</v>
      </c>
      <c r="C296" s="11">
        <v>0.99946774831396101</v>
      </c>
      <c r="D296" s="11">
        <v>9.9999999999999995E-8</v>
      </c>
    </row>
    <row r="297" spans="2:4" x14ac:dyDescent="0.4">
      <c r="B297" s="114">
        <v>358.99999999999699</v>
      </c>
      <c r="C297" s="11">
        <v>0.99933784986724605</v>
      </c>
      <c r="D297" s="11">
        <v>1.06350412021332E-7</v>
      </c>
    </row>
    <row r="298" spans="2:4" x14ac:dyDescent="0.4">
      <c r="B298" s="114">
        <v>359.19999999999698</v>
      </c>
      <c r="C298" s="11">
        <v>0.99927504954164204</v>
      </c>
      <c r="D298" s="11">
        <v>1.9725223392404701E-7</v>
      </c>
    </row>
    <row r="299" spans="2:4" x14ac:dyDescent="0.4">
      <c r="B299" s="114">
        <v>359.39999999999702</v>
      </c>
      <c r="C299" s="11">
        <v>0.99940889167015401</v>
      </c>
      <c r="D299" s="11">
        <v>1.3945600628689601E-7</v>
      </c>
    </row>
    <row r="300" spans="2:4" x14ac:dyDescent="0.4">
      <c r="B300" s="114">
        <v>359.59999999999701</v>
      </c>
      <c r="C300" s="11">
        <v>0.99945180102991804</v>
      </c>
      <c r="D300" s="11">
        <v>1.2832128583216601E-7</v>
      </c>
    </row>
    <row r="301" spans="2:4" x14ac:dyDescent="0.4">
      <c r="B301" s="114">
        <v>359.799999999997</v>
      </c>
      <c r="C301" s="11">
        <v>0.99944268073487796</v>
      </c>
      <c r="D301" s="11">
        <v>1.8153659972393801E-7</v>
      </c>
    </row>
    <row r="302" spans="2:4" x14ac:dyDescent="0.4">
      <c r="B302" s="114">
        <v>359.99999999999699</v>
      </c>
      <c r="C302" s="11">
        <v>0.99936492411458799</v>
      </c>
      <c r="D302" s="11">
        <v>3.9542881128612298E-7</v>
      </c>
    </row>
    <row r="303" spans="2:4" x14ac:dyDescent="0.4">
      <c r="B303" s="114">
        <v>360.19999999999698</v>
      </c>
      <c r="C303" s="11">
        <v>0.99923981943411799</v>
      </c>
      <c r="D303" s="11">
        <v>8.00099852113836E-7</v>
      </c>
    </row>
    <row r="304" spans="2:4" x14ac:dyDescent="0.4">
      <c r="B304" s="114">
        <v>360.39999999999702</v>
      </c>
      <c r="C304" s="11">
        <v>0.999402435649415</v>
      </c>
      <c r="D304" s="11">
        <v>4.2887680915071499E-7</v>
      </c>
    </row>
    <row r="305" spans="2:4" x14ac:dyDescent="0.4">
      <c r="B305" s="114">
        <v>360.59999999999701</v>
      </c>
      <c r="C305" s="11">
        <v>0.99948218869429895</v>
      </c>
      <c r="D305" s="11">
        <v>2.1018399767858201E-7</v>
      </c>
    </row>
    <row r="306" spans="2:4" x14ac:dyDescent="0.4">
      <c r="B306" s="114">
        <v>360.79999999999598</v>
      </c>
      <c r="C306" s="11">
        <v>0.99950568774773396</v>
      </c>
      <c r="D306" s="11">
        <v>1.4309691925802701E-7</v>
      </c>
    </row>
    <row r="307" spans="2:4" x14ac:dyDescent="0.4">
      <c r="B307" s="114">
        <v>360.99999999999602</v>
      </c>
      <c r="C307" s="11">
        <v>0.999513047290982</v>
      </c>
      <c r="D307" s="11">
        <v>1.2420902185696401E-7</v>
      </c>
    </row>
    <row r="308" spans="2:4" x14ac:dyDescent="0.4">
      <c r="B308" s="114">
        <v>361.19999999999698</v>
      </c>
      <c r="C308" s="11">
        <v>0.99951332018581596</v>
      </c>
      <c r="D308" s="11">
        <v>1.2877995968730101E-7</v>
      </c>
    </row>
    <row r="309" spans="2:4" x14ac:dyDescent="0.4">
      <c r="B309" s="114">
        <v>361.39999999999702</v>
      </c>
      <c r="C309" s="11">
        <v>0.99950709085484901</v>
      </c>
      <c r="D309" s="11">
        <v>1.56839570953666E-7</v>
      </c>
    </row>
    <row r="310" spans="2:4" x14ac:dyDescent="0.4">
      <c r="B310" s="114">
        <v>361.59999999999599</v>
      </c>
      <c r="C310" s="11">
        <v>0.99948726026135604</v>
      </c>
      <c r="D310" s="11">
        <v>2.35354456284628E-7</v>
      </c>
    </row>
    <row r="311" spans="2:4" x14ac:dyDescent="0.4">
      <c r="B311" s="114">
        <v>361.79999999999598</v>
      </c>
      <c r="C311" s="11">
        <v>0.99941551771887505</v>
      </c>
      <c r="D311" s="11">
        <v>4.9885435284162296E-7</v>
      </c>
    </row>
    <row r="312" spans="2:4" x14ac:dyDescent="0.4">
      <c r="B312" s="114">
        <v>361.99999999999602</v>
      </c>
      <c r="C312" s="11">
        <v>0.99922024332266302</v>
      </c>
      <c r="D312" s="11">
        <v>1.1407301098901101E-6</v>
      </c>
    </row>
    <row r="313" spans="2:4" x14ac:dyDescent="0.4">
      <c r="B313" s="114">
        <v>362.19999999999698</v>
      </c>
      <c r="C313" s="11">
        <v>0.99938480109163397</v>
      </c>
      <c r="D313" s="11">
        <v>4.8239930531170902E-7</v>
      </c>
    </row>
    <row r="314" spans="2:4" x14ac:dyDescent="0.4">
      <c r="B314" s="114">
        <v>362.39999999999702</v>
      </c>
      <c r="C314" s="11">
        <v>0.99948504012879003</v>
      </c>
      <c r="D314" s="11">
        <v>1.38383934350959E-7</v>
      </c>
    </row>
    <row r="315" spans="2:4" x14ac:dyDescent="0.4">
      <c r="B315" s="114">
        <v>362.59999999999599</v>
      </c>
      <c r="C315" s="11">
        <v>0.99950872285325598</v>
      </c>
      <c r="D315" s="11">
        <v>9.9999999999999995E-8</v>
      </c>
    </row>
    <row r="316" spans="2:4" x14ac:dyDescent="0.4">
      <c r="B316" s="114">
        <v>362.79999999999598</v>
      </c>
      <c r="C316" s="11">
        <v>0.99951552126574905</v>
      </c>
      <c r="D316" s="11">
        <v>9.9999999999999995E-8</v>
      </c>
    </row>
    <row r="317" spans="2:4" x14ac:dyDescent="0.4">
      <c r="B317" s="114">
        <v>362.99999999999602</v>
      </c>
      <c r="C317" s="11">
        <v>0.99951614517367304</v>
      </c>
      <c r="D317" s="11">
        <v>9.9999999999999995E-8</v>
      </c>
    </row>
    <row r="318" spans="2:4" x14ac:dyDescent="0.4">
      <c r="B318" s="114">
        <v>363.19999999999601</v>
      </c>
      <c r="C318" s="11">
        <v>0.99951192582300796</v>
      </c>
      <c r="D318" s="11">
        <v>9.9999999999999995E-8</v>
      </c>
    </row>
    <row r="319" spans="2:4" x14ac:dyDescent="0.4">
      <c r="B319" s="114">
        <v>363.399999999996</v>
      </c>
      <c r="C319" s="11">
        <v>0.99949817370479899</v>
      </c>
      <c r="D319" s="11">
        <v>9.9999999999999995E-8</v>
      </c>
    </row>
    <row r="320" spans="2:4" x14ac:dyDescent="0.4">
      <c r="B320" s="114">
        <v>363.59999999999599</v>
      </c>
      <c r="C320" s="11">
        <v>0.99944734018589199</v>
      </c>
      <c r="D320" s="11">
        <v>9.9999999999999995E-8</v>
      </c>
    </row>
    <row r="321" spans="2:4" x14ac:dyDescent="0.4">
      <c r="B321" s="114">
        <v>363.79999999999598</v>
      </c>
      <c r="C321" s="11">
        <v>0.99933044334348198</v>
      </c>
      <c r="D321" s="11">
        <v>2.04700550229859E-7</v>
      </c>
    </row>
    <row r="322" spans="2:4" x14ac:dyDescent="0.4">
      <c r="B322" s="114">
        <v>363.99999999999602</v>
      </c>
      <c r="C322" s="11">
        <v>0.99945479379025604</v>
      </c>
      <c r="D322" s="11">
        <v>9.9999999999999995E-8</v>
      </c>
    </row>
    <row r="323" spans="2:4" x14ac:dyDescent="0.4">
      <c r="B323" s="114">
        <v>364.19999999999601</v>
      </c>
      <c r="C323" s="11">
        <v>0.99950714733050205</v>
      </c>
      <c r="D323" s="11">
        <v>9.9999999999999995E-8</v>
      </c>
    </row>
    <row r="324" spans="2:4" x14ac:dyDescent="0.4">
      <c r="B324" s="114">
        <v>364.399999999996</v>
      </c>
      <c r="C324" s="11">
        <v>0.99951860220608102</v>
      </c>
      <c r="D324" s="11">
        <v>9.9999999999999995E-8</v>
      </c>
    </row>
    <row r="325" spans="2:4" x14ac:dyDescent="0.4">
      <c r="B325" s="114">
        <v>364.59999999999599</v>
      </c>
      <c r="C325" s="11">
        <v>0.99952196123415105</v>
      </c>
      <c r="D325" s="11">
        <v>9.9999999999999995E-8</v>
      </c>
    </row>
    <row r="326" spans="2:4" x14ac:dyDescent="0.4">
      <c r="B326" s="114">
        <v>364.79999999999598</v>
      </c>
      <c r="C326" s="11">
        <v>0.99952289022419305</v>
      </c>
      <c r="D326" s="11">
        <v>9.9999999999999995E-8</v>
      </c>
    </row>
    <row r="327" spans="2:4" x14ac:dyDescent="0.4">
      <c r="B327" s="114">
        <v>364.99999999999602</v>
      </c>
      <c r="C327" s="11">
        <v>0.99952284567571903</v>
      </c>
      <c r="D327" s="11">
        <v>9.9999999999999995E-8</v>
      </c>
    </row>
    <row r="328" spans="2:4" x14ac:dyDescent="0.4">
      <c r="B328" s="114">
        <v>365.19999999999601</v>
      </c>
      <c r="C328" s="11">
        <v>0.99952231923252999</v>
      </c>
      <c r="D328" s="11">
        <v>9.9999999999999995E-8</v>
      </c>
    </row>
    <row r="329" spans="2:4" x14ac:dyDescent="0.4">
      <c r="B329" s="114">
        <v>365.399999999996</v>
      </c>
      <c r="C329" s="11">
        <v>0.99952150439699095</v>
      </c>
      <c r="D329" s="11">
        <v>9.9999999999999995E-8</v>
      </c>
    </row>
    <row r="330" spans="2:4" x14ac:dyDescent="0.4">
      <c r="B330" s="114">
        <v>365.59999999999599</v>
      </c>
      <c r="C330" s="11">
        <v>0.99952047776113895</v>
      </c>
      <c r="D330" s="11">
        <v>9.9999999999999995E-8</v>
      </c>
    </row>
    <row r="331" spans="2:4" x14ac:dyDescent="0.4">
      <c r="B331" s="114">
        <v>365.79999999999598</v>
      </c>
      <c r="C331" s="11">
        <v>0.99951925396383101</v>
      </c>
      <c r="D331" s="11">
        <v>9.9999999999999995E-8</v>
      </c>
    </row>
    <row r="332" spans="2:4" x14ac:dyDescent="0.4">
      <c r="B332" s="114">
        <v>365.99999999999602</v>
      </c>
      <c r="C332" s="11">
        <v>0.99951779253254602</v>
      </c>
      <c r="D332" s="11">
        <v>9.9999999999999995E-8</v>
      </c>
    </row>
    <row r="333" spans="2:4" x14ac:dyDescent="0.4">
      <c r="B333" s="114">
        <v>366.19999999999601</v>
      </c>
      <c r="C333" s="11">
        <v>0.99951596207868498</v>
      </c>
      <c r="D333" s="11">
        <v>9.9999999999999995E-8</v>
      </c>
    </row>
    <row r="334" spans="2:4" x14ac:dyDescent="0.4">
      <c r="B334" s="114">
        <v>366.399999999996</v>
      </c>
      <c r="C334" s="11">
        <v>0.99951340046885495</v>
      </c>
      <c r="D334" s="11">
        <v>9.9999999999999995E-8</v>
      </c>
    </row>
    <row r="335" spans="2:4" x14ac:dyDescent="0.4">
      <c r="B335" s="114">
        <v>366.59999999999599</v>
      </c>
      <c r="C335" s="11">
        <v>0.99950894258567002</v>
      </c>
      <c r="D335" s="11">
        <v>9.9999999999999995E-8</v>
      </c>
    </row>
    <row r="336" spans="2:4" x14ac:dyDescent="0.4">
      <c r="B336" s="114">
        <v>366.79999999999598</v>
      </c>
      <c r="C336" s="11">
        <v>0.99949727601598704</v>
      </c>
      <c r="D336" s="11">
        <v>1.6236363386745499E-7</v>
      </c>
    </row>
    <row r="337" spans="2:4" x14ac:dyDescent="0.4">
      <c r="B337" s="114">
        <v>366.99999999999602</v>
      </c>
      <c r="C337" s="11">
        <v>0.99943376021709396</v>
      </c>
      <c r="D337" s="11">
        <v>1.1120855027200901E-6</v>
      </c>
    </row>
    <row r="338" spans="2:4" x14ac:dyDescent="0.4">
      <c r="B338" s="114">
        <v>367.19999999999601</v>
      </c>
      <c r="C338" s="11">
        <v>0.99936527700094302</v>
      </c>
      <c r="D338" s="11">
        <v>3.4440934625544601E-6</v>
      </c>
    </row>
    <row r="339" spans="2:4" x14ac:dyDescent="0.4">
      <c r="B339" s="114">
        <v>367.399999999996</v>
      </c>
      <c r="C339" s="11">
        <v>0.99947229263081805</v>
      </c>
      <c r="D339" s="11">
        <v>1.47463783710587E-6</v>
      </c>
    </row>
    <row r="340" spans="2:4" x14ac:dyDescent="0.4">
      <c r="B340" s="114">
        <v>367.59999999999599</v>
      </c>
      <c r="C340" s="11">
        <v>0.99948968428368901</v>
      </c>
      <c r="D340" s="11">
        <v>1.1738994076110999E-6</v>
      </c>
    </row>
    <row r="341" spans="2:4" x14ac:dyDescent="0.4">
      <c r="B341" s="114">
        <v>367.79999999999598</v>
      </c>
      <c r="C341" s="11">
        <v>0.999488592492215</v>
      </c>
      <c r="D341" s="11">
        <v>1.5875142524641599E-6</v>
      </c>
    </row>
    <row r="342" spans="2:4" x14ac:dyDescent="0.4">
      <c r="B342" s="114">
        <v>367.99999999999602</v>
      </c>
      <c r="C342" s="11">
        <v>0.99947311998685495</v>
      </c>
      <c r="D342" s="11">
        <v>3.1819908016119798E-6</v>
      </c>
    </row>
    <row r="343" spans="2:4" x14ac:dyDescent="0.4">
      <c r="B343" s="114">
        <v>368.19999999999601</v>
      </c>
      <c r="C343" s="11">
        <v>0.99943736420204099</v>
      </c>
      <c r="D343" s="11">
        <v>6.3777130460132002E-6</v>
      </c>
    </row>
    <row r="344" spans="2:4" x14ac:dyDescent="0.4">
      <c r="B344" s="114">
        <v>368.399999999996</v>
      </c>
      <c r="C344" s="11">
        <v>0.99947382615797498</v>
      </c>
      <c r="D344" s="11">
        <v>2.4253884125620699E-6</v>
      </c>
    </row>
    <row r="345" spans="2:4" x14ac:dyDescent="0.4">
      <c r="B345" s="114">
        <v>368.59999999999599</v>
      </c>
      <c r="C345" s="11">
        <v>0.99949236264747698</v>
      </c>
      <c r="D345" s="11">
        <v>6.1957002563506101E-7</v>
      </c>
    </row>
    <row r="346" spans="2:4" x14ac:dyDescent="0.4">
      <c r="B346" s="114">
        <v>368.79999999999598</v>
      </c>
      <c r="C346" s="11">
        <v>0.99949596282648701</v>
      </c>
      <c r="D346" s="11">
        <v>2.1530009317872501E-7</v>
      </c>
    </row>
    <row r="347" spans="2:4" x14ac:dyDescent="0.4">
      <c r="B347" s="114">
        <v>368.99999999999602</v>
      </c>
      <c r="C347" s="11">
        <v>0.99949609905399905</v>
      </c>
      <c r="D347" s="11">
        <v>9.9999999999999995E-8</v>
      </c>
    </row>
    <row r="348" spans="2:4" x14ac:dyDescent="0.4">
      <c r="B348" s="114">
        <v>369.19999999999601</v>
      </c>
      <c r="C348" s="11">
        <v>0.999495121719294</v>
      </c>
      <c r="D348" s="11">
        <v>9.9999999999999995E-8</v>
      </c>
    </row>
    <row r="349" spans="2:4" x14ac:dyDescent="0.4">
      <c r="B349" s="114">
        <v>369.399999999996</v>
      </c>
      <c r="C349" s="11">
        <v>0.99949362264560704</v>
      </c>
      <c r="D349" s="11">
        <v>9.9999999999999995E-8</v>
      </c>
    </row>
    <row r="350" spans="2:4" x14ac:dyDescent="0.4">
      <c r="B350" s="114">
        <v>369.59999999999599</v>
      </c>
      <c r="C350" s="11">
        <v>0.99949174165300303</v>
      </c>
      <c r="D350" s="11">
        <v>9.9999999999999995E-8</v>
      </c>
    </row>
    <row r="351" spans="2:4" x14ac:dyDescent="0.4">
      <c r="B351" s="114">
        <v>369.79999999999598</v>
      </c>
      <c r="C351" s="11">
        <v>0.99948939698424299</v>
      </c>
      <c r="D351" s="11">
        <v>9.9999999999999995E-8</v>
      </c>
    </row>
    <row r="352" spans="2:4" x14ac:dyDescent="0.4">
      <c r="B352" s="114">
        <v>369.99999999999602</v>
      </c>
      <c r="C352" s="11">
        <v>0.99948615873326596</v>
      </c>
      <c r="D352" s="11">
        <v>9.9999999999999995E-8</v>
      </c>
    </row>
    <row r="353" spans="2:4" x14ac:dyDescent="0.4">
      <c r="B353" s="114">
        <v>370.19999999999601</v>
      </c>
      <c r="C353" s="11">
        <v>0.99948023129710495</v>
      </c>
      <c r="D353" s="11">
        <v>9.9999999999999995E-8</v>
      </c>
    </row>
    <row r="354" spans="2:4" x14ac:dyDescent="0.4">
      <c r="B354" s="114">
        <v>370.399999999996</v>
      </c>
      <c r="C354" s="11">
        <v>0.999457621402004</v>
      </c>
      <c r="D354" s="11">
        <v>1.30732713453729E-7</v>
      </c>
    </row>
    <row r="355" spans="2:4" x14ac:dyDescent="0.4">
      <c r="B355" s="114">
        <v>370.59999999999599</v>
      </c>
      <c r="C355" s="11">
        <v>0.99934195498966005</v>
      </c>
      <c r="D355" s="11">
        <v>5.6905410957408903E-7</v>
      </c>
    </row>
    <row r="356" spans="2:4" x14ac:dyDescent="0.4">
      <c r="B356" s="114">
        <v>370.79999999999598</v>
      </c>
      <c r="C356" s="11">
        <v>0.999358314671416</v>
      </c>
      <c r="D356" s="11">
        <v>5.3629345913404005E-7</v>
      </c>
    </row>
    <row r="357" spans="2:4" x14ac:dyDescent="0.4">
      <c r="B357" s="114">
        <v>370.99999999999602</v>
      </c>
      <c r="C357" s="11">
        <v>0.99946680504554197</v>
      </c>
      <c r="D357" s="11">
        <v>9.9999999999999995E-8</v>
      </c>
    </row>
    <row r="358" spans="2:4" x14ac:dyDescent="0.4">
      <c r="B358" s="114">
        <v>371.19999999999601</v>
      </c>
      <c r="C358" s="11">
        <v>0.99947399669916503</v>
      </c>
      <c r="D358" s="11">
        <v>9.9999999999999995E-8</v>
      </c>
    </row>
    <row r="359" spans="2:4" x14ac:dyDescent="0.4">
      <c r="B359" s="114">
        <v>371.399999999996</v>
      </c>
      <c r="C359" s="11">
        <v>0.99947433202684899</v>
      </c>
      <c r="D359" s="11">
        <v>9.9999999999999995E-8</v>
      </c>
    </row>
    <row r="360" spans="2:4" x14ac:dyDescent="0.4">
      <c r="B360" s="114">
        <v>371.59999999999599</v>
      </c>
      <c r="C360" s="11">
        <v>0.99947312305388702</v>
      </c>
      <c r="D360" s="11">
        <v>9.9999999999999995E-8</v>
      </c>
    </row>
    <row r="361" spans="2:4" x14ac:dyDescent="0.4">
      <c r="B361" s="114">
        <v>371.79999999999598</v>
      </c>
      <c r="C361" s="11">
        <v>0.999471302258226</v>
      </c>
      <c r="D361" s="11">
        <v>9.9999999999999995E-8</v>
      </c>
    </row>
    <row r="362" spans="2:4" x14ac:dyDescent="0.4">
      <c r="B362" s="114">
        <v>371.99999999999602</v>
      </c>
      <c r="C362" s="11">
        <v>0.99946907096182502</v>
      </c>
      <c r="D362" s="11">
        <v>9.9999999999999995E-8</v>
      </c>
    </row>
    <row r="363" spans="2:4" x14ac:dyDescent="0.4">
      <c r="B363" s="114">
        <v>372.19999999999601</v>
      </c>
      <c r="C363" s="11">
        <v>0.99946629906775397</v>
      </c>
      <c r="D363" s="11">
        <v>9.9999999999999995E-8</v>
      </c>
    </row>
    <row r="364" spans="2:4" x14ac:dyDescent="0.4">
      <c r="B364" s="114">
        <v>372.399999999996</v>
      </c>
      <c r="C364" s="11">
        <v>0.99946208405774095</v>
      </c>
      <c r="D364" s="11">
        <v>9.9999999999999995E-8</v>
      </c>
    </row>
    <row r="365" spans="2:4" x14ac:dyDescent="0.4">
      <c r="B365" s="114">
        <v>372.59999999999599</v>
      </c>
      <c r="C365" s="11">
        <v>0.99944966419887704</v>
      </c>
      <c r="D365" s="11">
        <v>9.9999999999999995E-8</v>
      </c>
    </row>
    <row r="366" spans="2:4" x14ac:dyDescent="0.4">
      <c r="B366" s="114">
        <v>372.79999999999598</v>
      </c>
      <c r="C366" s="11">
        <v>0.99941576936919496</v>
      </c>
      <c r="D366" s="11">
        <v>1.7310306278637599E-7</v>
      </c>
    </row>
    <row r="367" spans="2:4" x14ac:dyDescent="0.4">
      <c r="B367" s="114">
        <v>372.99999999999602</v>
      </c>
      <c r="C367" s="11">
        <v>0.99945190059154099</v>
      </c>
      <c r="D367" s="11">
        <v>9.9999999999999995E-8</v>
      </c>
    </row>
    <row r="368" spans="2:4" x14ac:dyDescent="0.4">
      <c r="B368" s="114">
        <v>373.19999999999601</v>
      </c>
      <c r="C368" s="11">
        <v>0.99945451449083</v>
      </c>
      <c r="D368" s="11">
        <v>9.9999999999999995E-8</v>
      </c>
    </row>
    <row r="369" spans="2:4" x14ac:dyDescent="0.4">
      <c r="B369" s="114">
        <v>373.399999999996</v>
      </c>
      <c r="C369" s="11">
        <v>0.99945326040195304</v>
      </c>
      <c r="D369" s="11">
        <v>9.9999999999999995E-8</v>
      </c>
    </row>
    <row r="370" spans="2:4" x14ac:dyDescent="0.4">
      <c r="B370" s="114">
        <v>373.59999999999599</v>
      </c>
      <c r="C370" s="11">
        <v>0.99945119326555998</v>
      </c>
      <c r="D370" s="11">
        <v>9.9999999999999995E-8</v>
      </c>
    </row>
    <row r="371" spans="2:4" x14ac:dyDescent="0.4">
      <c r="B371" s="114">
        <v>373.79999999999598</v>
      </c>
      <c r="C371" s="11">
        <v>0.99944882818801295</v>
      </c>
      <c r="D371" s="11">
        <v>9.9999999999999995E-8</v>
      </c>
    </row>
    <row r="372" spans="2:4" x14ac:dyDescent="0.4">
      <c r="B372" s="114">
        <v>373.99999999999602</v>
      </c>
      <c r="C372" s="11">
        <v>0.99944630093391595</v>
      </c>
      <c r="D372" s="11">
        <v>9.9999999999999995E-8</v>
      </c>
    </row>
    <row r="373" spans="2:4" x14ac:dyDescent="0.4">
      <c r="B373" s="114">
        <v>374.19999999999601</v>
      </c>
      <c r="C373" s="11">
        <v>0.99944365166632099</v>
      </c>
      <c r="D373" s="11">
        <v>9.9999999999999995E-8</v>
      </c>
    </row>
    <row r="374" spans="2:4" x14ac:dyDescent="0.4">
      <c r="B374" s="114">
        <v>374.399999999996</v>
      </c>
      <c r="C374" s="11">
        <v>0.99944088156743904</v>
      </c>
      <c r="D374" s="11">
        <v>9.9999999999999995E-8</v>
      </c>
    </row>
    <row r="375" spans="2:4" x14ac:dyDescent="0.4">
      <c r="B375" s="114">
        <v>374.59999999999599</v>
      </c>
      <c r="C375" s="11">
        <v>0.99943795690765402</v>
      </c>
      <c r="D375" s="11">
        <v>9.9999999999999995E-8</v>
      </c>
    </row>
    <row r="376" spans="2:4" x14ac:dyDescent="0.4">
      <c r="B376" s="114">
        <v>374.79999999999598</v>
      </c>
      <c r="C376" s="11">
        <v>0.99943477088155397</v>
      </c>
      <c r="D376" s="11">
        <v>9.9999999999999995E-8</v>
      </c>
    </row>
    <row r="377" spans="2:4" x14ac:dyDescent="0.4">
      <c r="B377" s="114">
        <v>374.99999999999602</v>
      </c>
      <c r="C377" s="11">
        <v>0.999430954844304</v>
      </c>
      <c r="D377" s="11">
        <v>9.9999999999999995E-8</v>
      </c>
    </row>
    <row r="378" spans="2:4" x14ac:dyDescent="0.4">
      <c r="B378" s="114">
        <v>375.19999999999601</v>
      </c>
      <c r="C378" s="11">
        <v>0.99942445602103103</v>
      </c>
      <c r="D378" s="11">
        <v>9.9999999999999995E-8</v>
      </c>
    </row>
    <row r="379" spans="2:4" x14ac:dyDescent="0.4">
      <c r="B379" s="114">
        <v>375.399999999996</v>
      </c>
      <c r="C379" s="11">
        <v>0.99935647663994498</v>
      </c>
      <c r="D379" s="11">
        <v>1.52728152443146E-7</v>
      </c>
    </row>
    <row r="380" spans="2:4" x14ac:dyDescent="0.4">
      <c r="B380" s="114">
        <v>375.59999999999599</v>
      </c>
      <c r="C380" s="11">
        <v>0.99936789646251001</v>
      </c>
      <c r="D380" s="11">
        <v>1.5013067042567199E-7</v>
      </c>
    </row>
    <row r="381" spans="2:4" x14ac:dyDescent="0.4">
      <c r="B381" s="114">
        <v>375.79999999999598</v>
      </c>
      <c r="C381" s="11">
        <v>0.99939885641596304</v>
      </c>
      <c r="D381" s="11">
        <v>9.9999999999999995E-8</v>
      </c>
    </row>
    <row r="382" spans="2:4" x14ac:dyDescent="0.4">
      <c r="B382" s="114">
        <v>375.99999999999602</v>
      </c>
      <c r="C382" s="11">
        <v>0.99941431562525995</v>
      </c>
      <c r="D382" s="11">
        <v>9.9999999999999995E-8</v>
      </c>
    </row>
    <row r="383" spans="2:4" x14ac:dyDescent="0.4">
      <c r="B383" s="114">
        <v>376.19999999999601</v>
      </c>
      <c r="C383" s="11">
        <v>0.99941349589992201</v>
      </c>
      <c r="D383" s="11">
        <v>9.9999999999999995E-8</v>
      </c>
    </row>
    <row r="384" spans="2:4" x14ac:dyDescent="0.4">
      <c r="B384" s="114">
        <v>376.399999999996</v>
      </c>
      <c r="C384" s="11">
        <v>0.99941102021857597</v>
      </c>
      <c r="D384" s="11">
        <v>9.9999999999999995E-8</v>
      </c>
    </row>
    <row r="385" spans="2:4" x14ac:dyDescent="0.4">
      <c r="B385" s="114">
        <v>376.59999999999599</v>
      </c>
      <c r="C385" s="11">
        <v>0.99940807457577296</v>
      </c>
      <c r="D385" s="11">
        <v>9.9999999999999995E-8</v>
      </c>
    </row>
    <row r="386" spans="2:4" x14ac:dyDescent="0.4">
      <c r="B386" s="114">
        <v>376.79999999999598</v>
      </c>
      <c r="C386" s="11">
        <v>0.99940491427872802</v>
      </c>
      <c r="D386" s="11">
        <v>9.9999999999999995E-8</v>
      </c>
    </row>
    <row r="387" spans="2:4" x14ac:dyDescent="0.4">
      <c r="B387" s="114">
        <v>376.99999999999602</v>
      </c>
      <c r="C387" s="11">
        <v>0.99940161913149195</v>
      </c>
      <c r="D387" s="11">
        <v>9.9999999999999995E-8</v>
      </c>
    </row>
    <row r="388" spans="2:4" x14ac:dyDescent="0.4">
      <c r="B388" s="114">
        <v>377.19999999999601</v>
      </c>
      <c r="C388" s="11">
        <v>0.99939821743118795</v>
      </c>
      <c r="D388" s="11">
        <v>9.9999999999999995E-8</v>
      </c>
    </row>
    <row r="389" spans="2:4" x14ac:dyDescent="0.4">
      <c r="B389" s="114">
        <v>377.399999999996</v>
      </c>
      <c r="C389" s="11">
        <v>0.99939471551183701</v>
      </c>
      <c r="D389" s="11">
        <v>9.9999999999999995E-8</v>
      </c>
    </row>
    <row r="390" spans="2:4" x14ac:dyDescent="0.4">
      <c r="B390" s="114">
        <v>377.59999999999599</v>
      </c>
      <c r="C390" s="11">
        <v>0.99939110252771901</v>
      </c>
      <c r="D390" s="11">
        <v>9.9999999999999995E-8</v>
      </c>
    </row>
    <row r="391" spans="2:4" x14ac:dyDescent="0.4">
      <c r="B391" s="114">
        <v>377.79999999999598</v>
      </c>
      <c r="C391" s="11">
        <v>0.99938733772042998</v>
      </c>
      <c r="D391" s="11">
        <v>9.9999999999999995E-8</v>
      </c>
    </row>
    <row r="392" spans="2:4" x14ac:dyDescent="0.4">
      <c r="B392" s="114">
        <v>377.99999999999602</v>
      </c>
      <c r="C392" s="11">
        <v>0.99938328904223295</v>
      </c>
      <c r="D392" s="11">
        <v>9.9999999999999995E-8</v>
      </c>
    </row>
    <row r="393" spans="2:4" x14ac:dyDescent="0.4">
      <c r="B393" s="114">
        <v>378.19999999999601</v>
      </c>
      <c r="C393" s="11">
        <v>0.99937839208065404</v>
      </c>
      <c r="D393" s="11">
        <v>1.6708634474051E-7</v>
      </c>
    </row>
    <row r="394" spans="2:4" x14ac:dyDescent="0.4">
      <c r="B394" s="114">
        <v>378.39999999999498</v>
      </c>
      <c r="C394" s="11">
        <v>0.99936787553835804</v>
      </c>
      <c r="D394" s="11">
        <v>9.1066819255818396E-7</v>
      </c>
    </row>
    <row r="395" spans="2:4" x14ac:dyDescent="0.4">
      <c r="B395" s="114">
        <v>378.59999999999502</v>
      </c>
      <c r="C395" s="11">
        <v>0.99931819072093198</v>
      </c>
      <c r="D395" s="11">
        <v>7.27289592066142E-6</v>
      </c>
    </row>
    <row r="396" spans="2:4" x14ac:dyDescent="0.4">
      <c r="B396" s="114">
        <v>378.79999999999598</v>
      </c>
      <c r="C396" s="11">
        <v>0.99936159630783306</v>
      </c>
      <c r="D396" s="11">
        <v>1.18431908011499E-6</v>
      </c>
    </row>
    <row r="397" spans="2:4" x14ac:dyDescent="0.4">
      <c r="B397" s="114">
        <v>378.99999999999602</v>
      </c>
      <c r="C397" s="11">
        <v>0.999362535931547</v>
      </c>
      <c r="D397" s="11">
        <v>4.3229226473087802E-7</v>
      </c>
    </row>
    <row r="398" spans="2:4" x14ac:dyDescent="0.4">
      <c r="B398" s="114">
        <v>379.19999999999499</v>
      </c>
      <c r="C398" s="11">
        <v>0.99935949243605404</v>
      </c>
      <c r="D398" s="11">
        <v>2.5803016729022399E-7</v>
      </c>
    </row>
    <row r="399" spans="2:4" x14ac:dyDescent="0.4">
      <c r="B399" s="114">
        <v>379.39999999999498</v>
      </c>
      <c r="C399" s="11">
        <v>0.99935561865773503</v>
      </c>
      <c r="D399" s="11">
        <v>2.0147104428431099E-7</v>
      </c>
    </row>
    <row r="400" spans="2:4" x14ac:dyDescent="0.4">
      <c r="B400" s="114">
        <v>379.59999999999502</v>
      </c>
      <c r="C400" s="11">
        <v>0.99935128472465795</v>
      </c>
      <c r="D400" s="11">
        <v>2.0045308445196499E-7</v>
      </c>
    </row>
    <row r="401" spans="2:4" x14ac:dyDescent="0.4">
      <c r="B401" s="114">
        <v>379.79999999999598</v>
      </c>
      <c r="C401" s="11">
        <v>0.99934622235007398</v>
      </c>
      <c r="D401" s="11">
        <v>2.7376901812921502E-7</v>
      </c>
    </row>
    <row r="402" spans="2:4" x14ac:dyDescent="0.4">
      <c r="B402" s="114">
        <v>379.99999999999602</v>
      </c>
      <c r="C402" s="11">
        <v>0.99933746500813903</v>
      </c>
      <c r="D402" s="11">
        <v>6.9825650805339298E-7</v>
      </c>
    </row>
    <row r="403" spans="2:4" x14ac:dyDescent="0.4">
      <c r="B403" s="114">
        <v>380.19999999999499</v>
      </c>
      <c r="C403" s="11">
        <v>0.99929975543641403</v>
      </c>
      <c r="D403" s="11">
        <v>3.7462298244767999E-6</v>
      </c>
    </row>
    <row r="404" spans="2:4" x14ac:dyDescent="0.4">
      <c r="B404" s="114">
        <v>380.39999999999498</v>
      </c>
      <c r="C404" s="11">
        <v>0.99932585754060799</v>
      </c>
      <c r="D404" s="11">
        <v>8.1814150962717502E-7</v>
      </c>
    </row>
    <row r="405" spans="2:4" x14ac:dyDescent="0.4">
      <c r="B405" s="114">
        <v>380.59999999999502</v>
      </c>
      <c r="C405" s="11">
        <v>0.99932883380695703</v>
      </c>
      <c r="D405" s="11">
        <v>1.3453723136348399E-7</v>
      </c>
    </row>
    <row r="406" spans="2:4" x14ac:dyDescent="0.4">
      <c r="B406" s="114">
        <v>380.79999999999501</v>
      </c>
      <c r="C406" s="11">
        <v>0.99932521936710195</v>
      </c>
      <c r="D406" s="11">
        <v>9.9999999999999995E-8</v>
      </c>
    </row>
    <row r="407" spans="2:4" x14ac:dyDescent="0.4">
      <c r="B407" s="114">
        <v>380.999999999995</v>
      </c>
      <c r="C407" s="11">
        <v>0.99932081583223198</v>
      </c>
      <c r="D407" s="11">
        <v>9.9999999999999995E-8</v>
      </c>
    </row>
    <row r="408" spans="2:4" x14ac:dyDescent="0.4">
      <c r="B408" s="114">
        <v>381.19999999999499</v>
      </c>
      <c r="C408" s="11">
        <v>0.99931615059506296</v>
      </c>
      <c r="D408" s="11">
        <v>9.9999999999999995E-8</v>
      </c>
    </row>
    <row r="409" spans="2:4" x14ac:dyDescent="0.4">
      <c r="B409" s="114">
        <v>381.39999999999498</v>
      </c>
      <c r="C409" s="11">
        <v>0.99931133662929394</v>
      </c>
      <c r="D409" s="11">
        <v>9.9999999999999995E-8</v>
      </c>
    </row>
    <row r="410" spans="2:4" x14ac:dyDescent="0.4">
      <c r="B410" s="114">
        <v>381.59999999999502</v>
      </c>
      <c r="C410" s="11">
        <v>0.999306408102419</v>
      </c>
      <c r="D410" s="11">
        <v>9.9999999999999995E-8</v>
      </c>
    </row>
    <row r="411" spans="2:4" x14ac:dyDescent="0.4">
      <c r="B411" s="114">
        <v>381.79999999999501</v>
      </c>
      <c r="C411" s="11">
        <v>0.99930137641275796</v>
      </c>
      <c r="D411" s="11">
        <v>9.9999999999999995E-8</v>
      </c>
    </row>
    <row r="412" spans="2:4" x14ac:dyDescent="0.4">
      <c r="B412" s="114">
        <v>381.999999999995</v>
      </c>
      <c r="C412" s="11">
        <v>0.99929624363478897</v>
      </c>
      <c r="D412" s="11">
        <v>9.9999999999999995E-8</v>
      </c>
    </row>
    <row r="413" spans="2:4" x14ac:dyDescent="0.4">
      <c r="B413" s="114">
        <v>382.19999999999499</v>
      </c>
      <c r="C413" s="11">
        <v>0.99929100520432201</v>
      </c>
      <c r="D413" s="11">
        <v>9.9999999999999995E-8</v>
      </c>
    </row>
    <row r="414" spans="2:4" x14ac:dyDescent="0.4">
      <c r="B414" s="114">
        <v>382.39999999999498</v>
      </c>
      <c r="C414" s="11">
        <v>0.99928564627058503</v>
      </c>
      <c r="D414" s="11">
        <v>9.9999999999999995E-8</v>
      </c>
    </row>
    <row r="415" spans="2:4" x14ac:dyDescent="0.4">
      <c r="B415" s="114">
        <v>382.59999999999502</v>
      </c>
      <c r="C415" s="11">
        <v>0.99928012344487804</v>
      </c>
      <c r="D415" s="11">
        <v>9.9999999999999995E-8</v>
      </c>
    </row>
    <row r="416" spans="2:4" x14ac:dyDescent="0.4">
      <c r="B416" s="114">
        <v>382.79999999999501</v>
      </c>
      <c r="C416" s="11">
        <v>0.99927427117166501</v>
      </c>
      <c r="D416" s="11">
        <v>9.9999999999999995E-8</v>
      </c>
    </row>
    <row r="417" spans="2:4" x14ac:dyDescent="0.4">
      <c r="B417" s="114">
        <v>382.999999999995</v>
      </c>
      <c r="C417" s="11">
        <v>0.99926687628453903</v>
      </c>
      <c r="D417" s="11">
        <v>2.7107213587667298E-7</v>
      </c>
    </row>
    <row r="418" spans="2:4" x14ac:dyDescent="0.4">
      <c r="B418" s="114">
        <v>383.19999999999499</v>
      </c>
      <c r="C418" s="11">
        <v>0.99922812946814499</v>
      </c>
      <c r="D418" s="11">
        <v>4.2213016218853404E-6</v>
      </c>
    </row>
    <row r="419" spans="2:4" x14ac:dyDescent="0.4">
      <c r="B419" s="114">
        <v>383.39999999999498</v>
      </c>
      <c r="C419" s="11">
        <v>0.99924767236541201</v>
      </c>
      <c r="D419" s="11">
        <v>1.7693268207623E-6</v>
      </c>
    </row>
    <row r="420" spans="2:4" x14ac:dyDescent="0.4">
      <c r="B420" s="114">
        <v>383.59999999999502</v>
      </c>
      <c r="C420" s="11">
        <v>0.99925049933282395</v>
      </c>
      <c r="D420" s="11">
        <v>3.4107464257914202E-7</v>
      </c>
    </row>
    <row r="421" spans="2:4" x14ac:dyDescent="0.4">
      <c r="B421" s="114">
        <v>383.79999999999501</v>
      </c>
      <c r="C421" s="11">
        <v>0.99924537167109995</v>
      </c>
      <c r="D421" s="11">
        <v>2.0669979704976901E-7</v>
      </c>
    </row>
    <row r="422" spans="2:4" x14ac:dyDescent="0.4">
      <c r="B422" s="114">
        <v>383.999999999995</v>
      </c>
      <c r="C422" s="11">
        <v>0.99923940723445104</v>
      </c>
      <c r="D422" s="11">
        <v>2.09498261174352E-7</v>
      </c>
    </row>
    <row r="423" spans="2:4" x14ac:dyDescent="0.4">
      <c r="B423" s="114">
        <v>384.19999999999499</v>
      </c>
      <c r="C423" s="11">
        <v>0.99923277010247502</v>
      </c>
      <c r="D423" s="11">
        <v>3.5208972435703702E-7</v>
      </c>
    </row>
    <row r="424" spans="2:4" x14ac:dyDescent="0.4">
      <c r="B424" s="114">
        <v>384.39999999999498</v>
      </c>
      <c r="C424" s="11">
        <v>0.99922190538984801</v>
      </c>
      <c r="D424" s="11">
        <v>1.5687276840374001E-6</v>
      </c>
    </row>
    <row r="425" spans="2:4" x14ac:dyDescent="0.4">
      <c r="B425" s="114">
        <v>384.59999999999502</v>
      </c>
      <c r="C425" s="11">
        <v>0.99921590479817601</v>
      </c>
      <c r="D425" s="11">
        <v>1.3703581666963E-6</v>
      </c>
    </row>
    <row r="426" spans="2:4" x14ac:dyDescent="0.4">
      <c r="B426" s="114">
        <v>384.79999999999501</v>
      </c>
      <c r="C426" s="11">
        <v>0.99921426458463003</v>
      </c>
      <c r="D426" s="11">
        <v>1.7126305201828799E-7</v>
      </c>
    </row>
    <row r="427" spans="2:4" x14ac:dyDescent="0.4">
      <c r="B427" s="114">
        <v>384.999999999995</v>
      </c>
      <c r="C427" s="11">
        <v>0.99920819305109498</v>
      </c>
      <c r="D427" s="11">
        <v>9.9999999999999995E-8</v>
      </c>
    </row>
    <row r="428" spans="2:4" x14ac:dyDescent="0.4">
      <c r="B428" s="114">
        <v>385.19999999999499</v>
      </c>
      <c r="C428" s="11">
        <v>0.99920165463834998</v>
      </c>
      <c r="D428" s="11">
        <v>9.9999999999999995E-8</v>
      </c>
    </row>
    <row r="429" spans="2:4" x14ac:dyDescent="0.4">
      <c r="B429" s="114">
        <v>385.39999999999498</v>
      </c>
      <c r="C429" s="11">
        <v>0.99919492727333803</v>
      </c>
      <c r="D429" s="11">
        <v>9.9999999999999995E-8</v>
      </c>
    </row>
    <row r="430" spans="2:4" x14ac:dyDescent="0.4">
      <c r="B430" s="114">
        <v>385.59999999999502</v>
      </c>
      <c r="C430" s="11">
        <v>0.999188060752213</v>
      </c>
      <c r="D430" s="11">
        <v>9.9999999999999995E-8</v>
      </c>
    </row>
    <row r="431" spans="2:4" x14ac:dyDescent="0.4">
      <c r="B431" s="114">
        <v>385.79999999999501</v>
      </c>
      <c r="C431" s="11">
        <v>0.999181066876629</v>
      </c>
      <c r="D431" s="11">
        <v>9.9999999999999995E-8</v>
      </c>
    </row>
    <row r="432" spans="2:4" x14ac:dyDescent="0.4">
      <c r="B432" s="114">
        <v>385.999999999995</v>
      </c>
      <c r="C432" s="11">
        <v>0.99917394588412101</v>
      </c>
      <c r="D432" s="11">
        <v>9.9999999999999995E-8</v>
      </c>
    </row>
    <row r="433" spans="2:4" x14ac:dyDescent="0.4">
      <c r="B433" s="114">
        <v>386.19999999999499</v>
      </c>
      <c r="C433" s="11">
        <v>0.99916668899014804</v>
      </c>
      <c r="D433" s="11">
        <v>9.9999999999999995E-8</v>
      </c>
    </row>
    <row r="434" spans="2:4" x14ac:dyDescent="0.4">
      <c r="B434" s="114">
        <v>386.39999999999498</v>
      </c>
      <c r="C434" s="11">
        <v>0.99915926473057903</v>
      </c>
      <c r="D434" s="11">
        <v>9.9999999999999995E-8</v>
      </c>
    </row>
    <row r="435" spans="2:4" x14ac:dyDescent="0.4">
      <c r="B435" s="114">
        <v>386.59999999999502</v>
      </c>
      <c r="C435" s="11">
        <v>0.999151517679991</v>
      </c>
      <c r="D435" s="11">
        <v>9.9999999999999995E-8</v>
      </c>
    </row>
    <row r="436" spans="2:4" x14ac:dyDescent="0.4">
      <c r="B436" s="114">
        <v>386.79999999999501</v>
      </c>
      <c r="C436" s="11">
        <v>0.99914074998824298</v>
      </c>
      <c r="D436" s="11">
        <v>1.38124499663523E-7</v>
      </c>
    </row>
    <row r="437" spans="2:4" x14ac:dyDescent="0.4">
      <c r="B437" s="114">
        <v>386.999999999995</v>
      </c>
      <c r="C437" s="11">
        <v>0.99912151504778601</v>
      </c>
      <c r="D437" s="11">
        <v>5.3175150465832405E-7</v>
      </c>
    </row>
    <row r="438" spans="2:4" x14ac:dyDescent="0.4">
      <c r="B438" s="114">
        <v>387.19999999999499</v>
      </c>
      <c r="C438" s="11">
        <v>0.99912824727002902</v>
      </c>
      <c r="D438" s="11">
        <v>9.9999999999999995E-8</v>
      </c>
    </row>
    <row r="439" spans="2:4" x14ac:dyDescent="0.4">
      <c r="B439" s="114">
        <v>387.39999999999498</v>
      </c>
      <c r="C439" s="11">
        <v>0.99912076752914603</v>
      </c>
      <c r="D439" s="11">
        <v>9.9999999999999995E-8</v>
      </c>
    </row>
    <row r="440" spans="2:4" x14ac:dyDescent="0.4">
      <c r="B440" s="114">
        <v>387.59999999999502</v>
      </c>
      <c r="C440" s="11">
        <v>0.99911280168516003</v>
      </c>
      <c r="D440" s="11">
        <v>9.9999999999999995E-8</v>
      </c>
    </row>
    <row r="441" spans="2:4" x14ac:dyDescent="0.4">
      <c r="B441" s="114">
        <v>387.79999999999501</v>
      </c>
      <c r="C441" s="11">
        <v>0.99910464278178202</v>
      </c>
      <c r="D441" s="11">
        <v>9.9999999999999995E-8</v>
      </c>
    </row>
    <row r="442" spans="2:4" x14ac:dyDescent="0.4">
      <c r="B442" s="114">
        <v>387.999999999995</v>
      </c>
      <c r="C442" s="11">
        <v>0.99909633485110405</v>
      </c>
      <c r="D442" s="11">
        <v>9.9999999999999995E-8</v>
      </c>
    </row>
    <row r="443" spans="2:4" x14ac:dyDescent="0.4">
      <c r="B443" s="114">
        <v>388.19999999999499</v>
      </c>
      <c r="C443" s="11">
        <v>0.99908788878439503</v>
      </c>
      <c r="D443" s="11">
        <v>9.9999999999999995E-8</v>
      </c>
    </row>
    <row r="444" spans="2:4" x14ac:dyDescent="0.4">
      <c r="B444" s="114">
        <v>388.39999999999498</v>
      </c>
      <c r="C444" s="11">
        <v>0.99907930756127095</v>
      </c>
      <c r="D444" s="11">
        <v>9.9999999999999995E-8</v>
      </c>
    </row>
    <row r="445" spans="2:4" x14ac:dyDescent="0.4">
      <c r="B445" s="114">
        <v>388.59999999999502</v>
      </c>
      <c r="C445" s="11">
        <v>0.99907059151109401</v>
      </c>
      <c r="D445" s="11">
        <v>9.9999999999999995E-8</v>
      </c>
    </row>
    <row r="446" spans="2:4" x14ac:dyDescent="0.4">
      <c r="B446" s="114">
        <v>388.79999999999501</v>
      </c>
      <c r="C446" s="11">
        <v>0.99906173966790202</v>
      </c>
      <c r="D446" s="11">
        <v>9.9999999999999995E-8</v>
      </c>
    </row>
    <row r="447" spans="2:4" x14ac:dyDescent="0.4">
      <c r="B447" s="114">
        <v>388.999999999995</v>
      </c>
      <c r="C447" s="11">
        <v>0.99905274984056402</v>
      </c>
      <c r="D447" s="11">
        <v>9.9999999999999995E-8</v>
      </c>
    </row>
    <row r="448" spans="2:4" x14ac:dyDescent="0.4">
      <c r="B448" s="114">
        <v>389.19999999999499</v>
      </c>
      <c r="C448" s="11">
        <v>0.99904361746517001</v>
      </c>
      <c r="D448" s="11">
        <v>9.9999999999999995E-8</v>
      </c>
    </row>
    <row r="449" spans="2:4" x14ac:dyDescent="0.4">
      <c r="B449" s="114">
        <v>389.39999999999498</v>
      </c>
      <c r="C449" s="11">
        <v>0.99903433084068305</v>
      </c>
      <c r="D449" s="11">
        <v>9.9999999999999995E-8</v>
      </c>
    </row>
    <row r="450" spans="2:4" x14ac:dyDescent="0.4">
      <c r="B450" s="114">
        <v>389.59999999999502</v>
      </c>
      <c r="C450" s="11">
        <v>0.99902484680125903</v>
      </c>
      <c r="D450" s="11">
        <v>9.9999999999999995E-8</v>
      </c>
    </row>
    <row r="451" spans="2:4" x14ac:dyDescent="0.4">
      <c r="B451" s="114">
        <v>389.79999999999501</v>
      </c>
      <c r="C451" s="11">
        <v>0.99901483781413403</v>
      </c>
      <c r="D451" s="11">
        <v>9.9999999999999995E-8</v>
      </c>
    </row>
    <row r="452" spans="2:4" x14ac:dyDescent="0.4">
      <c r="B452" s="114">
        <v>389.999999999995</v>
      </c>
      <c r="C452" s="11">
        <v>0.99899335332350903</v>
      </c>
      <c r="D452" s="11">
        <v>9.9999999999999995E-8</v>
      </c>
    </row>
    <row r="453" spans="2:4" x14ac:dyDescent="0.4">
      <c r="B453" s="114">
        <v>390.19999999999499</v>
      </c>
      <c r="C453" s="11">
        <v>0.99899367230904801</v>
      </c>
      <c r="D453" s="11">
        <v>9.9999999999999995E-8</v>
      </c>
    </row>
    <row r="454" spans="2:4" x14ac:dyDescent="0.4">
      <c r="B454" s="114">
        <v>390.39999999999498</v>
      </c>
      <c r="C454" s="11">
        <v>0.99898580108234103</v>
      </c>
      <c r="D454" s="11">
        <v>9.9999999999999995E-8</v>
      </c>
    </row>
    <row r="455" spans="2:4" x14ac:dyDescent="0.4">
      <c r="B455" s="114">
        <v>390.59999999999502</v>
      </c>
      <c r="C455" s="11">
        <v>0.99897591894679305</v>
      </c>
      <c r="D455" s="11">
        <v>9.9999999999999995E-8</v>
      </c>
    </row>
    <row r="456" spans="2:4" x14ac:dyDescent="0.4">
      <c r="B456" s="114">
        <v>390.79999999999501</v>
      </c>
      <c r="C456" s="11">
        <v>0.99896576257519998</v>
      </c>
      <c r="D456" s="11">
        <v>9.9999999999999995E-8</v>
      </c>
    </row>
    <row r="457" spans="2:4" x14ac:dyDescent="0.4">
      <c r="B457" s="114">
        <v>390.999999999995</v>
      </c>
      <c r="C457" s="11">
        <v>0.99895543593707103</v>
      </c>
      <c r="D457" s="11">
        <v>9.9999999999999995E-8</v>
      </c>
    </row>
    <row r="458" spans="2:4" x14ac:dyDescent="0.4">
      <c r="B458" s="114">
        <v>391.19999999999499</v>
      </c>
      <c r="C458" s="11">
        <v>0.99894496001491295</v>
      </c>
      <c r="D458" s="11">
        <v>9.9999999999999995E-8</v>
      </c>
    </row>
    <row r="459" spans="2:4" x14ac:dyDescent="0.4">
      <c r="B459" s="114">
        <v>391.39999999999498</v>
      </c>
      <c r="C459" s="11">
        <v>0.99893434148716698</v>
      </c>
      <c r="D459" s="11">
        <v>9.9999999999999995E-8</v>
      </c>
    </row>
    <row r="460" spans="2:4" x14ac:dyDescent="0.4">
      <c r="B460" s="114">
        <v>391.59999999999502</v>
      </c>
      <c r="C460" s="11">
        <v>0.99892358307590301</v>
      </c>
      <c r="D460" s="11">
        <v>9.9999999999999995E-8</v>
      </c>
    </row>
    <row r="461" spans="2:4" x14ac:dyDescent="0.4">
      <c r="B461" s="114">
        <v>391.79999999999501</v>
      </c>
      <c r="C461" s="11">
        <v>0.998912685794625</v>
      </c>
      <c r="D461" s="11">
        <v>9.9999999999999995E-8</v>
      </c>
    </row>
    <row r="462" spans="2:4" x14ac:dyDescent="0.4">
      <c r="B462" s="114">
        <v>391.999999999995</v>
      </c>
      <c r="C462" s="11">
        <v>0.99890164894709399</v>
      </c>
      <c r="D462" s="11">
        <v>9.9999999999999995E-8</v>
      </c>
    </row>
    <row r="463" spans="2:4" x14ac:dyDescent="0.4">
      <c r="B463" s="114">
        <v>392.19999999999499</v>
      </c>
      <c r="C463" s="11">
        <v>0.99889046775865697</v>
      </c>
      <c r="D463" s="11">
        <v>9.9999999999999995E-8</v>
      </c>
    </row>
    <row r="464" spans="2:4" x14ac:dyDescent="0.4">
      <c r="B464" s="114">
        <v>392.39999999999498</v>
      </c>
      <c r="C464" s="11">
        <v>0.99887912150347202</v>
      </c>
      <c r="D464" s="11">
        <v>9.9999999999999995E-8</v>
      </c>
    </row>
    <row r="465" spans="2:4" x14ac:dyDescent="0.4">
      <c r="B465" s="114">
        <v>392.59999999999502</v>
      </c>
      <c r="C465" s="11">
        <v>0.99886747504290996</v>
      </c>
      <c r="D465" s="11">
        <v>9.9999999999999995E-8</v>
      </c>
    </row>
    <row r="466" spans="2:4" x14ac:dyDescent="0.4">
      <c r="B466" s="114">
        <v>392.79999999999501</v>
      </c>
      <c r="C466" s="11">
        <v>0.99884377758529697</v>
      </c>
      <c r="D466" s="11">
        <v>9.9999999999999995E-8</v>
      </c>
    </row>
    <row r="467" spans="2:4" x14ac:dyDescent="0.4">
      <c r="B467" s="114">
        <v>392.999999999995</v>
      </c>
      <c r="C467" s="11">
        <v>0.99880903240788899</v>
      </c>
      <c r="D467" s="11">
        <v>2.9699501632455899E-7</v>
      </c>
    </row>
    <row r="468" spans="2:4" x14ac:dyDescent="0.4">
      <c r="B468" s="114">
        <v>393.19999999999499</v>
      </c>
      <c r="C468" s="11">
        <v>0.99883226341421505</v>
      </c>
      <c r="D468" s="11">
        <v>9.9999999999999995E-8</v>
      </c>
    </row>
    <row r="469" spans="2:4" x14ac:dyDescent="0.4">
      <c r="B469" s="114">
        <v>393.39999999999498</v>
      </c>
      <c r="C469" s="11">
        <v>0.998820785740821</v>
      </c>
      <c r="D469" s="11">
        <v>9.9999999999999995E-8</v>
      </c>
    </row>
    <row r="470" spans="2:4" x14ac:dyDescent="0.4">
      <c r="B470" s="114">
        <v>393.59999999999502</v>
      </c>
      <c r="C470" s="11">
        <v>0.998808847467762</v>
      </c>
      <c r="D470" s="11">
        <v>9.9999999999999995E-8</v>
      </c>
    </row>
    <row r="471" spans="2:4" x14ac:dyDescent="0.4">
      <c r="B471" s="114">
        <v>393.79999999999501</v>
      </c>
      <c r="C471" s="11">
        <v>0.99879674736205004</v>
      </c>
      <c r="D471" s="11">
        <v>9.9999999999999995E-8</v>
      </c>
    </row>
    <row r="472" spans="2:4" x14ac:dyDescent="0.4">
      <c r="B472" s="114">
        <v>393.999999999995</v>
      </c>
      <c r="C472" s="11">
        <v>0.99878452601401602</v>
      </c>
      <c r="D472" s="11">
        <v>9.9999999999999995E-8</v>
      </c>
    </row>
    <row r="473" spans="2:4" x14ac:dyDescent="0.4">
      <c r="B473" s="114">
        <v>394.19999999999499</v>
      </c>
      <c r="C473" s="11">
        <v>0.99877219707618003</v>
      </c>
      <c r="D473" s="11">
        <v>9.9999999999999995E-8</v>
      </c>
    </row>
    <row r="474" spans="2:4" x14ac:dyDescent="0.4">
      <c r="B474" s="114">
        <v>394.39999999999498</v>
      </c>
      <c r="C474" s="11">
        <v>0.998759768561157</v>
      </c>
      <c r="D474" s="11">
        <v>9.9999999999999995E-8</v>
      </c>
    </row>
    <row r="475" spans="2:4" x14ac:dyDescent="0.4">
      <c r="B475" s="114">
        <v>394.59999999999502</v>
      </c>
      <c r="C475" s="11">
        <v>0.99874724689586203</v>
      </c>
      <c r="D475" s="11">
        <v>9.9999999999999995E-8</v>
      </c>
    </row>
    <row r="476" spans="2:4" x14ac:dyDescent="0.4">
      <c r="B476" s="114">
        <v>394.79999999999501</v>
      </c>
      <c r="C476" s="11">
        <v>0.99873463785374095</v>
      </c>
      <c r="D476" s="11">
        <v>9.9999999999999995E-8</v>
      </c>
    </row>
    <row r="477" spans="2:4" x14ac:dyDescent="0.4">
      <c r="B477" s="114">
        <v>394.999999999995</v>
      </c>
      <c r="C477" s="11">
        <v>0.998721946324584</v>
      </c>
      <c r="D477" s="11">
        <v>9.9999999999999995E-8</v>
      </c>
    </row>
    <row r="478" spans="2:4" x14ac:dyDescent="0.4">
      <c r="B478" s="114">
        <v>395.19999999999499</v>
      </c>
      <c r="C478" s="11">
        <v>0.99870917426040895</v>
      </c>
      <c r="D478" s="11">
        <v>9.9999999999999995E-8</v>
      </c>
    </row>
    <row r="479" spans="2:4" x14ac:dyDescent="0.4">
      <c r="B479" s="114">
        <v>395.39999999999498</v>
      </c>
      <c r="C479" s="11">
        <v>0.99869630997290104</v>
      </c>
      <c r="D479" s="11">
        <v>9.9999999999999995E-8</v>
      </c>
    </row>
    <row r="480" spans="2:4" x14ac:dyDescent="0.4">
      <c r="B480" s="114">
        <v>395.59999999999502</v>
      </c>
      <c r="C480" s="11">
        <v>0.99868322733346404</v>
      </c>
      <c r="D480" s="11">
        <v>9.9999999999999995E-8</v>
      </c>
    </row>
    <row r="481" spans="2:4" x14ac:dyDescent="0.4">
      <c r="B481" s="114">
        <v>395.79999999999501</v>
      </c>
      <c r="C481" s="11">
        <v>0.99865695651435304</v>
      </c>
      <c r="D481" s="11">
        <v>5.5679598403309596E-7</v>
      </c>
    </row>
    <row r="482" spans="2:4" x14ac:dyDescent="0.4">
      <c r="B482" s="114">
        <v>395.99999999999397</v>
      </c>
      <c r="C482" s="11">
        <v>0.99865684031817403</v>
      </c>
      <c r="D482" s="11">
        <v>9.9999999999999995E-8</v>
      </c>
    </row>
    <row r="483" spans="2:4" x14ac:dyDescent="0.4">
      <c r="B483" s="114">
        <v>396.19999999999402</v>
      </c>
      <c r="C483" s="11">
        <v>0.99864451422441403</v>
      </c>
      <c r="D483" s="11">
        <v>9.9999999999999995E-8</v>
      </c>
    </row>
    <row r="484" spans="2:4" x14ac:dyDescent="0.4">
      <c r="B484" s="114">
        <v>396.39999999999498</v>
      </c>
      <c r="C484" s="11">
        <v>0.99863158071990199</v>
      </c>
      <c r="D484" s="11">
        <v>9.9999999999999995E-8</v>
      </c>
    </row>
    <row r="485" spans="2:4" x14ac:dyDescent="0.4">
      <c r="B485" s="114">
        <v>396.59999999999502</v>
      </c>
      <c r="C485" s="11">
        <v>0.998618583813634</v>
      </c>
      <c r="D485" s="11">
        <v>9.9999999999999995E-8</v>
      </c>
    </row>
    <row r="486" spans="2:4" x14ac:dyDescent="0.4">
      <c r="B486" s="114">
        <v>396.79999999999399</v>
      </c>
      <c r="C486" s="11">
        <v>0.998605575391456</v>
      </c>
      <c r="D486" s="11">
        <v>9.9999999999999995E-8</v>
      </c>
    </row>
    <row r="487" spans="2:4" x14ac:dyDescent="0.4">
      <c r="B487" s="114">
        <v>396.99999999999397</v>
      </c>
      <c r="C487" s="11">
        <v>0.99859257559482095</v>
      </c>
      <c r="D487" s="11">
        <v>9.9999999999999995E-8</v>
      </c>
    </row>
    <row r="488" spans="2:4" x14ac:dyDescent="0.4">
      <c r="B488" s="114">
        <v>397.19999999999402</v>
      </c>
      <c r="C488" s="11">
        <v>0.99857959899736504</v>
      </c>
      <c r="D488" s="11">
        <v>9.9999999999999995E-8</v>
      </c>
    </row>
    <row r="489" spans="2:4" x14ac:dyDescent="0.4">
      <c r="B489" s="114">
        <v>397.39999999999498</v>
      </c>
      <c r="C489" s="11">
        <v>0.99856665857920401</v>
      </c>
      <c r="D489" s="11">
        <v>9.9999999999999995E-8</v>
      </c>
    </row>
    <row r="490" spans="2:4" x14ac:dyDescent="0.4">
      <c r="B490" s="114">
        <v>397.59999999999502</v>
      </c>
      <c r="C490" s="11">
        <v>0.99855376592957101</v>
      </c>
      <c r="D490" s="11">
        <v>9.9999999999999995E-8</v>
      </c>
    </row>
    <row r="491" spans="2:4" x14ac:dyDescent="0.4">
      <c r="B491" s="114">
        <v>397.79999999999399</v>
      </c>
      <c r="C491" s="11">
        <v>0.99854092837869102</v>
      </c>
      <c r="D491" s="11">
        <v>9.9999999999999995E-8</v>
      </c>
    </row>
    <row r="492" spans="2:4" x14ac:dyDescent="0.4">
      <c r="B492" s="114">
        <v>397.99999999999397</v>
      </c>
      <c r="C492" s="11">
        <v>0.99852813127857998</v>
      </c>
      <c r="D492" s="11">
        <v>9.9999999999999995E-8</v>
      </c>
    </row>
    <row r="493" spans="2:4" x14ac:dyDescent="0.4">
      <c r="B493" s="114">
        <v>398.19999999999402</v>
      </c>
      <c r="C493" s="11">
        <v>0.99851507781534798</v>
      </c>
      <c r="D493" s="11">
        <v>9.9999999999999995E-8</v>
      </c>
    </row>
    <row r="494" spans="2:4" x14ac:dyDescent="0.4">
      <c r="B494" s="114">
        <v>398.39999999999401</v>
      </c>
      <c r="C494" s="11">
        <v>0.99849994461834202</v>
      </c>
      <c r="D494" s="11">
        <v>6.6797805584534896E-7</v>
      </c>
    </row>
    <row r="495" spans="2:4" x14ac:dyDescent="0.4">
      <c r="B495" s="114">
        <v>398.599999999994</v>
      </c>
      <c r="C495" s="11">
        <v>0.99848996544864499</v>
      </c>
      <c r="D495" s="11">
        <v>1.7218793383469599E-7</v>
      </c>
    </row>
    <row r="496" spans="2:4" x14ac:dyDescent="0.4">
      <c r="B496" s="114">
        <v>398.79999999999399</v>
      </c>
      <c r="C496" s="11">
        <v>0.99847829824299705</v>
      </c>
      <c r="D496" s="11">
        <v>9.9999999999999995E-8</v>
      </c>
    </row>
    <row r="497" spans="2:4" x14ac:dyDescent="0.4">
      <c r="B497" s="114">
        <v>398.99999999999397</v>
      </c>
      <c r="C497" s="11">
        <v>0.99846627859842696</v>
      </c>
      <c r="D497" s="11">
        <v>9.9999999999999995E-8</v>
      </c>
    </row>
    <row r="498" spans="2:4" x14ac:dyDescent="0.4">
      <c r="B498" s="114">
        <v>399.19999999999402</v>
      </c>
      <c r="C498" s="11">
        <v>0.99845438628599104</v>
      </c>
      <c r="D498" s="11">
        <v>9.9999999999999995E-8</v>
      </c>
    </row>
    <row r="499" spans="2:4" x14ac:dyDescent="0.4">
      <c r="B499" s="114">
        <v>399.39999999999401</v>
      </c>
      <c r="C499" s="11">
        <v>0.99844267662236696</v>
      </c>
      <c r="D499" s="11">
        <v>9.9999999999999995E-8</v>
      </c>
    </row>
    <row r="500" spans="2:4" x14ac:dyDescent="0.4">
      <c r="B500" s="114">
        <v>399.599999999994</v>
      </c>
      <c r="C500" s="11">
        <v>0.99843117551340699</v>
      </c>
      <c r="D500" s="11">
        <v>9.9999999999999995E-8</v>
      </c>
    </row>
    <row r="501" spans="2:4" x14ac:dyDescent="0.4">
      <c r="B501" s="114">
        <v>399.79999999999399</v>
      </c>
      <c r="C501" s="11">
        <v>0.99841990333154995</v>
      </c>
      <c r="D501" s="11">
        <v>9.9999999999999995E-8</v>
      </c>
    </row>
    <row r="502" spans="2:4" x14ac:dyDescent="0.4">
      <c r="B502" s="114">
        <v>399.99999999999397</v>
      </c>
      <c r="C502" s="11">
        <v>0.99840887865707595</v>
      </c>
      <c r="D502" s="11">
        <v>9.9999999999999995E-8</v>
      </c>
    </row>
    <row r="503" spans="2:4" x14ac:dyDescent="0.4">
      <c r="B503" s="114">
        <v>400.19999999999402</v>
      </c>
      <c r="C503" s="11">
        <v>0.99839811850536997</v>
      </c>
      <c r="D503" s="11">
        <v>9.9999999999999995E-8</v>
      </c>
    </row>
    <row r="504" spans="2:4" x14ac:dyDescent="0.4">
      <c r="B504" s="114">
        <v>400.39999999999401</v>
      </c>
      <c r="C504" s="11">
        <v>0.99838763533610697</v>
      </c>
      <c r="D504" s="11">
        <v>9.9999999999999995E-8</v>
      </c>
    </row>
    <row r="505" spans="2:4" x14ac:dyDescent="0.4">
      <c r="B505" s="114">
        <v>400.599999999994</v>
      </c>
      <c r="C505" s="11">
        <v>0.99837741224016197</v>
      </c>
      <c r="D505" s="11">
        <v>9.9999999999999995E-8</v>
      </c>
    </row>
    <row r="506" spans="2:4" x14ac:dyDescent="0.4">
      <c r="B506" s="114">
        <v>400.79999999999399</v>
      </c>
      <c r="C506" s="11">
        <v>0.99836644222619397</v>
      </c>
      <c r="D506" s="11">
        <v>4.0747063695242101E-7</v>
      </c>
    </row>
    <row r="507" spans="2:4" x14ac:dyDescent="0.4">
      <c r="B507" s="114">
        <v>400.99999999999397</v>
      </c>
      <c r="C507" s="11">
        <v>0.99835782725844502</v>
      </c>
      <c r="D507" s="11">
        <v>1.04214537996993E-7</v>
      </c>
    </row>
    <row r="508" spans="2:4" x14ac:dyDescent="0.4">
      <c r="B508" s="114">
        <v>401.19999999999402</v>
      </c>
      <c r="C508" s="11">
        <v>0.99834897385249899</v>
      </c>
      <c r="D508" s="11">
        <v>9.9999999999999995E-8</v>
      </c>
    </row>
    <row r="509" spans="2:4" x14ac:dyDescent="0.4">
      <c r="B509" s="114">
        <v>401.39999999999401</v>
      </c>
      <c r="C509" s="11">
        <v>0.99834024044385705</v>
      </c>
      <c r="D509" s="11">
        <v>9.9999999999999995E-8</v>
      </c>
    </row>
    <row r="510" spans="2:4" x14ac:dyDescent="0.4">
      <c r="B510" s="114">
        <v>401.599999999994</v>
      </c>
      <c r="C510" s="11">
        <v>0.99833187711306004</v>
      </c>
      <c r="D510" s="11">
        <v>9.9999999999999995E-8</v>
      </c>
    </row>
    <row r="511" spans="2:4" x14ac:dyDescent="0.4">
      <c r="B511" s="114">
        <v>401.79999999999399</v>
      </c>
      <c r="C511" s="11">
        <v>0.99832391729931103</v>
      </c>
      <c r="D511" s="11">
        <v>9.9999999999999995E-8</v>
      </c>
    </row>
    <row r="512" spans="2:4" x14ac:dyDescent="0.4">
      <c r="B512" s="114">
        <v>401.99999999999397</v>
      </c>
      <c r="C512" s="11">
        <v>0.99831638009580204</v>
      </c>
      <c r="D512" s="11">
        <v>9.9999999999999995E-8</v>
      </c>
    </row>
    <row r="513" spans="2:4" x14ac:dyDescent="0.4">
      <c r="B513" s="114">
        <v>402.19999999999402</v>
      </c>
      <c r="C513" s="11">
        <v>0.99830928135172603</v>
      </c>
      <c r="D513" s="11">
        <v>9.9999999999999995E-8</v>
      </c>
    </row>
    <row r="514" spans="2:4" x14ac:dyDescent="0.4">
      <c r="B514" s="114">
        <v>402.39999999999401</v>
      </c>
      <c r="C514" s="11">
        <v>0.99830263523653895</v>
      </c>
      <c r="D514" s="11">
        <v>9.9999999999999995E-8</v>
      </c>
    </row>
    <row r="515" spans="2:4" x14ac:dyDescent="0.4">
      <c r="B515" s="114">
        <v>402.599999999994</v>
      </c>
      <c r="C515" s="11">
        <v>0.99829645424581404</v>
      </c>
      <c r="D515" s="11">
        <v>9.9999999999999995E-8</v>
      </c>
    </row>
    <row r="516" spans="2:4" x14ac:dyDescent="0.4">
      <c r="B516" s="114">
        <v>402.79999999999399</v>
      </c>
      <c r="C516" s="11">
        <v>0.99829074802573103</v>
      </c>
      <c r="D516" s="11">
        <v>9.9999999999999995E-8</v>
      </c>
    </row>
    <row r="517" spans="2:4" x14ac:dyDescent="0.4">
      <c r="B517" s="114">
        <v>402.99999999999397</v>
      </c>
      <c r="C517" s="11">
        <v>0.99828551680366395</v>
      </c>
      <c r="D517" s="11">
        <v>9.9999999999999995E-8</v>
      </c>
    </row>
    <row r="518" spans="2:4" x14ac:dyDescent="0.4">
      <c r="B518" s="114">
        <v>403.19999999999402</v>
      </c>
      <c r="C518" s="11">
        <v>0.99828066800931703</v>
      </c>
      <c r="D518" s="11">
        <v>9.9999999999999995E-8</v>
      </c>
    </row>
    <row r="519" spans="2:4" x14ac:dyDescent="0.4">
      <c r="B519" s="114">
        <v>403.39999999999401</v>
      </c>
      <c r="C519" s="11">
        <v>0.99827514690282304</v>
      </c>
      <c r="D519" s="11">
        <v>9.9999999999999995E-8</v>
      </c>
    </row>
    <row r="520" spans="2:4" x14ac:dyDescent="0.4">
      <c r="B520" s="114">
        <v>403.599999999994</v>
      </c>
      <c r="C520" s="11">
        <v>0.998272559662856</v>
      </c>
      <c r="D520" s="11">
        <v>9.9999999999999995E-8</v>
      </c>
    </row>
    <row r="521" spans="2:4" x14ac:dyDescent="0.4">
      <c r="B521" s="114">
        <v>403.79999999999399</v>
      </c>
      <c r="C521" s="11">
        <v>0.99826976305998305</v>
      </c>
      <c r="D521" s="11">
        <v>9.9999999999999995E-8</v>
      </c>
    </row>
    <row r="522" spans="2:4" x14ac:dyDescent="0.4">
      <c r="B522" s="114">
        <v>403.99999999999397</v>
      </c>
      <c r="C522" s="11">
        <v>0.99826717051310698</v>
      </c>
      <c r="D522" s="11">
        <v>9.9999999999999995E-8</v>
      </c>
    </row>
    <row r="523" spans="2:4" x14ac:dyDescent="0.4">
      <c r="B523" s="114">
        <v>404.19999999999402</v>
      </c>
      <c r="C523" s="11">
        <v>0.99826508354924204</v>
      </c>
      <c r="D523" s="11">
        <v>9.9999999999999995E-8</v>
      </c>
    </row>
    <row r="524" spans="2:4" x14ac:dyDescent="0.4">
      <c r="B524" s="114">
        <v>404.39999999999401</v>
      </c>
      <c r="C524" s="11">
        <v>0.998263523272372</v>
      </c>
      <c r="D524" s="11">
        <v>9.9999999999999995E-8</v>
      </c>
    </row>
    <row r="525" spans="2:4" x14ac:dyDescent="0.4">
      <c r="B525" s="114">
        <v>404.599999999994</v>
      </c>
      <c r="C525" s="11">
        <v>0.99826249384098498</v>
      </c>
      <c r="D525" s="11">
        <v>9.9999999999999995E-8</v>
      </c>
    </row>
    <row r="526" spans="2:4" x14ac:dyDescent="0.4">
      <c r="B526" s="114">
        <v>404.79999999999399</v>
      </c>
      <c r="C526" s="11">
        <v>0.99826199510553204</v>
      </c>
      <c r="D526" s="11">
        <v>9.9999999999999995E-8</v>
      </c>
    </row>
    <row r="527" spans="2:4" x14ac:dyDescent="0.4">
      <c r="B527" s="114">
        <v>404.99999999999397</v>
      </c>
      <c r="C527" s="11">
        <v>0.99826202455608104</v>
      </c>
      <c r="D527" s="11">
        <v>9.9999999999999995E-8</v>
      </c>
    </row>
    <row r="528" spans="2:4" x14ac:dyDescent="0.4">
      <c r="B528" s="114">
        <v>405.19999999999402</v>
      </c>
      <c r="C528" s="11">
        <v>0.99826257776152805</v>
      </c>
      <c r="D528" s="11">
        <v>9.9999999999999995E-8</v>
      </c>
    </row>
    <row r="529" spans="2:4" x14ac:dyDescent="0.4">
      <c r="B529" s="114">
        <v>405.39999999999401</v>
      </c>
      <c r="C529" s="11">
        <v>0.99826364841484605</v>
      </c>
      <c r="D529" s="11">
        <v>9.9999999999999995E-8</v>
      </c>
    </row>
    <row r="530" spans="2:4" x14ac:dyDescent="0.4">
      <c r="B530" s="114">
        <v>405.599999999994</v>
      </c>
      <c r="C530" s="11">
        <v>0.99826522804279705</v>
      </c>
      <c r="D530" s="11">
        <v>9.9999999999999995E-8</v>
      </c>
    </row>
    <row r="531" spans="2:4" x14ac:dyDescent="0.4">
      <c r="B531" s="114">
        <v>405.79999999999399</v>
      </c>
      <c r="C531" s="11">
        <v>0.99826730456155399</v>
      </c>
      <c r="D531" s="11">
        <v>9.9999999999999995E-8</v>
      </c>
    </row>
    <row r="532" spans="2:4" x14ac:dyDescent="0.4">
      <c r="B532" s="114">
        <v>405.99999999999397</v>
      </c>
      <c r="C532" s="11">
        <v>0.99826985234823995</v>
      </c>
      <c r="D532" s="11">
        <v>9.9999999999999995E-8</v>
      </c>
    </row>
    <row r="533" spans="2:4" x14ac:dyDescent="0.4">
      <c r="B533" s="114">
        <v>406.19999999999402</v>
      </c>
      <c r="C533" s="11">
        <v>0.99827251938128103</v>
      </c>
      <c r="D533" s="11">
        <v>9.9999999999999995E-8</v>
      </c>
    </row>
    <row r="534" spans="2:4" x14ac:dyDescent="0.4">
      <c r="B534" s="114">
        <v>406.39999999999401</v>
      </c>
      <c r="C534" s="11">
        <v>0.99827252070286798</v>
      </c>
      <c r="D534" s="11">
        <v>9.9999999999999995E-8</v>
      </c>
    </row>
    <row r="535" spans="2:4" x14ac:dyDescent="0.4">
      <c r="B535" s="114">
        <v>406.599999999994</v>
      </c>
      <c r="C535" s="11">
        <v>0.99828032604707995</v>
      </c>
      <c r="D535" s="11">
        <v>9.9999999999999995E-8</v>
      </c>
    </row>
    <row r="536" spans="2:4" x14ac:dyDescent="0.4">
      <c r="B536" s="114">
        <v>406.79999999999399</v>
      </c>
      <c r="C536" s="11">
        <v>0.99828482579239597</v>
      </c>
      <c r="D536" s="11">
        <v>9.9999999999999995E-8</v>
      </c>
    </row>
    <row r="537" spans="2:4" x14ac:dyDescent="0.4">
      <c r="B537" s="114">
        <v>406.99999999999397</v>
      </c>
      <c r="C537" s="11">
        <v>0.99828966502948702</v>
      </c>
      <c r="D537" s="11">
        <v>9.9999999999999995E-8</v>
      </c>
    </row>
    <row r="538" spans="2:4" x14ac:dyDescent="0.4">
      <c r="B538" s="114">
        <v>407.19999999999402</v>
      </c>
      <c r="C538" s="11">
        <v>0.99829489282140804</v>
      </c>
      <c r="D538" s="11">
        <v>9.9999999999999995E-8</v>
      </c>
    </row>
    <row r="539" spans="2:4" x14ac:dyDescent="0.4">
      <c r="B539" s="114">
        <v>407.39999999999401</v>
      </c>
      <c r="C539" s="11">
        <v>0.99830049734562998</v>
      </c>
      <c r="D539" s="11">
        <v>9.9999999999999995E-8</v>
      </c>
    </row>
    <row r="540" spans="2:4" x14ac:dyDescent="0.4">
      <c r="B540" s="114">
        <v>407.599999999994</v>
      </c>
      <c r="C540" s="11">
        <v>0.99830646016317504</v>
      </c>
      <c r="D540" s="11">
        <v>9.9999999999999995E-8</v>
      </c>
    </row>
    <row r="541" spans="2:4" x14ac:dyDescent="0.4">
      <c r="B541" s="114">
        <v>407.79999999999399</v>
      </c>
      <c r="C541" s="11">
        <v>0.99831276081965703</v>
      </c>
      <c r="D541" s="11">
        <v>9.9999999999999995E-8</v>
      </c>
    </row>
    <row r="542" spans="2:4" x14ac:dyDescent="0.4">
      <c r="B542" s="114">
        <v>407.99999999999397</v>
      </c>
      <c r="C542" s="11">
        <v>0.99831937777566004</v>
      </c>
      <c r="D542" s="11">
        <v>9.9999999999999995E-8</v>
      </c>
    </row>
    <row r="543" spans="2:4" x14ac:dyDescent="0.4">
      <c r="B543" s="114">
        <v>408.19999999999402</v>
      </c>
      <c r="C543" s="11">
        <v>0.99832628872351203</v>
      </c>
      <c r="D543" s="11">
        <v>9.9999999999999995E-8</v>
      </c>
    </row>
    <row r="544" spans="2:4" x14ac:dyDescent="0.4">
      <c r="B544" s="114">
        <v>408.39999999999401</v>
      </c>
      <c r="C544" s="11">
        <v>0.99833347074895795</v>
      </c>
      <c r="D544" s="11">
        <v>9.9999999999999995E-8</v>
      </c>
    </row>
    <row r="545" spans="2:4" x14ac:dyDescent="0.4">
      <c r="B545" s="114">
        <v>408.599999999994</v>
      </c>
      <c r="C545" s="11">
        <v>0.99834090043190105</v>
      </c>
      <c r="D545" s="11">
        <v>9.9999999999999995E-8</v>
      </c>
    </row>
    <row r="546" spans="2:4" x14ac:dyDescent="0.4">
      <c r="B546" s="114">
        <v>408.79999999999399</v>
      </c>
      <c r="C546" s="11">
        <v>0.99834855388961197</v>
      </c>
      <c r="D546" s="11">
        <v>9.9999999999999995E-8</v>
      </c>
    </row>
    <row r="547" spans="2:4" x14ac:dyDescent="0.4">
      <c r="B547" s="114">
        <v>408.99999999999397</v>
      </c>
      <c r="C547" s="11">
        <v>0.99835640668150205</v>
      </c>
      <c r="D547" s="11">
        <v>9.9999999999999995E-8</v>
      </c>
    </row>
    <row r="548" spans="2:4" x14ac:dyDescent="0.4">
      <c r="B548" s="114">
        <v>409.19999999999402</v>
      </c>
      <c r="C548" s="11">
        <v>0.99836443315541901</v>
      </c>
      <c r="D548" s="11">
        <v>9.9999999999999995E-8</v>
      </c>
    </row>
    <row r="549" spans="2:4" x14ac:dyDescent="0.4">
      <c r="B549" s="114">
        <v>409.39999999999401</v>
      </c>
      <c r="C549" s="11">
        <v>0.99837260208088696</v>
      </c>
      <c r="D549" s="11">
        <v>9.9999999999999995E-8</v>
      </c>
    </row>
    <row r="550" spans="2:4" x14ac:dyDescent="0.4">
      <c r="B550" s="114">
        <v>409.599999999994</v>
      </c>
      <c r="C550" s="11">
        <v>0.99838078902838601</v>
      </c>
      <c r="D550" s="11">
        <v>9.9999999999999995E-8</v>
      </c>
    </row>
    <row r="551" spans="2:4" x14ac:dyDescent="0.4">
      <c r="B551" s="114">
        <v>409.79999999999399</v>
      </c>
      <c r="C551" s="11">
        <v>0.998388987782304</v>
      </c>
      <c r="D551" s="11">
        <v>9.9999999999999995E-8</v>
      </c>
    </row>
    <row r="552" spans="2:4" x14ac:dyDescent="0.4">
      <c r="B552" s="114">
        <v>409.99999999999397</v>
      </c>
      <c r="C552" s="11">
        <v>0.99839758498896902</v>
      </c>
      <c r="D552" s="11">
        <v>9.9999999999999995E-8</v>
      </c>
    </row>
    <row r="553" spans="2:4" x14ac:dyDescent="0.4">
      <c r="B553" s="114">
        <v>410.19999999999402</v>
      </c>
      <c r="C553" s="11">
        <v>0.99840637543720201</v>
      </c>
      <c r="D553" s="11">
        <v>9.9999999999999995E-8</v>
      </c>
    </row>
    <row r="554" spans="2:4" x14ac:dyDescent="0.4">
      <c r="B554" s="114">
        <v>410.39999999999401</v>
      </c>
      <c r="C554" s="11">
        <v>0.99841498145836505</v>
      </c>
      <c r="D554" s="11">
        <v>9.9999999999999995E-8</v>
      </c>
    </row>
    <row r="555" spans="2:4" x14ac:dyDescent="0.4">
      <c r="B555" s="114">
        <v>410.599999999994</v>
      </c>
      <c r="C555" s="11">
        <v>0.99842358464154302</v>
      </c>
      <c r="D555" s="11">
        <v>9.9999999999999995E-8</v>
      </c>
    </row>
    <row r="556" spans="2:4" x14ac:dyDescent="0.4">
      <c r="B556" s="114">
        <v>410.79999999999399</v>
      </c>
      <c r="C556" s="11">
        <v>0.99843217310506704</v>
      </c>
      <c r="D556" s="11">
        <v>9.9999999999999995E-8</v>
      </c>
    </row>
    <row r="557" spans="2:4" x14ac:dyDescent="0.4">
      <c r="B557" s="114">
        <v>410.99999999999397</v>
      </c>
      <c r="C557" s="11">
        <v>0.99844072688796204</v>
      </c>
      <c r="D557" s="11">
        <v>9.9999999999999995E-8</v>
      </c>
    </row>
    <row r="558" spans="2:4" x14ac:dyDescent="0.4">
      <c r="B558" s="114">
        <v>411.19999999999402</v>
      </c>
      <c r="C558" s="11">
        <v>0.99844922509401801</v>
      </c>
      <c r="D558" s="11">
        <v>9.9999999999999995E-8</v>
      </c>
    </row>
    <row r="559" spans="2:4" x14ac:dyDescent="0.4">
      <c r="B559" s="114">
        <v>411.39999999999401</v>
      </c>
      <c r="C559" s="11">
        <v>0.99845764696953998</v>
      </c>
      <c r="D559" s="11">
        <v>9.9999999999999995E-8</v>
      </c>
    </row>
    <row r="560" spans="2:4" x14ac:dyDescent="0.4">
      <c r="B560" s="114">
        <v>411.599999999994</v>
      </c>
      <c r="C560" s="11">
        <v>0.99846597218014299</v>
      </c>
      <c r="D560" s="11">
        <v>9.9999999999999995E-8</v>
      </c>
    </row>
    <row r="561" spans="2:4" x14ac:dyDescent="0.4">
      <c r="B561" s="114">
        <v>411.79999999999399</v>
      </c>
      <c r="C561" s="11">
        <v>0.99847418091111895</v>
      </c>
      <c r="D561" s="11">
        <v>9.9999999999999995E-8</v>
      </c>
    </row>
    <row r="562" spans="2:4" x14ac:dyDescent="0.4">
      <c r="B562" s="114">
        <v>411.99999999999397</v>
      </c>
      <c r="C562" s="11">
        <v>0.99848225391349898</v>
      </c>
      <c r="D562" s="11">
        <v>9.9999999999999995E-8</v>
      </c>
    </row>
    <row r="563" spans="2:4" x14ac:dyDescent="0.4">
      <c r="B563" s="114">
        <v>412.19999999999402</v>
      </c>
      <c r="C563" s="11">
        <v>0.99849017252721195</v>
      </c>
      <c r="D563" s="11">
        <v>9.9999999999999995E-8</v>
      </c>
    </row>
    <row r="564" spans="2:4" x14ac:dyDescent="0.4">
      <c r="B564" s="114">
        <v>412.39999999999401</v>
      </c>
      <c r="C564" s="11">
        <v>0.99849791868944504</v>
      </c>
      <c r="D564" s="11">
        <v>9.9999999999999995E-8</v>
      </c>
    </row>
    <row r="565" spans="2:4" x14ac:dyDescent="0.4">
      <c r="B565" s="114">
        <v>412.599999999994</v>
      </c>
      <c r="C565" s="11">
        <v>0.99850547492555097</v>
      </c>
      <c r="D565" s="11">
        <v>9.9999999999999995E-8</v>
      </c>
    </row>
    <row r="566" spans="2:4" x14ac:dyDescent="0.4">
      <c r="B566" s="114">
        <v>412.79999999999399</v>
      </c>
      <c r="C566" s="11">
        <v>0.99851282429209098</v>
      </c>
      <c r="D566" s="11">
        <v>9.9999999999999995E-8</v>
      </c>
    </row>
    <row r="567" spans="2:4" x14ac:dyDescent="0.4">
      <c r="B567" s="114">
        <v>412.99999999999397</v>
      </c>
      <c r="C567" s="11">
        <v>0.99851995012223804</v>
      </c>
      <c r="D567" s="11">
        <v>9.9999999999999995E-8</v>
      </c>
    </row>
    <row r="568" spans="2:4" x14ac:dyDescent="0.4">
      <c r="B568" s="114">
        <v>413.19999999999402</v>
      </c>
      <c r="C568" s="11">
        <v>0.99852683515860097</v>
      </c>
      <c r="D568" s="11">
        <v>9.9999999999999995E-8</v>
      </c>
    </row>
    <row r="569" spans="2:4" x14ac:dyDescent="0.4">
      <c r="B569" s="114">
        <v>413.39999999999401</v>
      </c>
      <c r="C569" s="11">
        <v>0.99853345287828499</v>
      </c>
      <c r="D569" s="11">
        <v>9.9999999999999995E-8</v>
      </c>
    </row>
    <row r="570" spans="2:4" x14ac:dyDescent="0.4">
      <c r="B570" s="114">
        <v>413.599999999994</v>
      </c>
      <c r="C570" s="11">
        <v>0.99853726553312905</v>
      </c>
      <c r="D570" s="11">
        <v>2.7301255685545303E-7</v>
      </c>
    </row>
    <row r="571" spans="2:4" x14ac:dyDescent="0.4">
      <c r="B571" s="114">
        <v>413.79999999999399</v>
      </c>
      <c r="C571" s="11">
        <v>0.99854589010262595</v>
      </c>
      <c r="D571" s="11">
        <v>9.9999999999999995E-8</v>
      </c>
    </row>
    <row r="572" spans="2:4" x14ac:dyDescent="0.4">
      <c r="B572" s="114">
        <v>413.99999999999397</v>
      </c>
      <c r="C572" s="11">
        <v>0.99855170981487495</v>
      </c>
      <c r="D572" s="11">
        <v>9.9999999999999995E-8</v>
      </c>
    </row>
    <row r="573" spans="2:4" x14ac:dyDescent="0.4">
      <c r="B573" s="114">
        <v>414.19999999999402</v>
      </c>
      <c r="C573" s="11">
        <v>0.99855719658766595</v>
      </c>
      <c r="D573" s="11">
        <v>9.9999999999999995E-8</v>
      </c>
    </row>
    <row r="574" spans="2:4" x14ac:dyDescent="0.4">
      <c r="B574" s="114">
        <v>414.39999999999299</v>
      </c>
      <c r="C574" s="11">
        <v>0.99856236005230503</v>
      </c>
      <c r="D574" s="11">
        <v>9.9999999999999995E-8</v>
      </c>
    </row>
    <row r="575" spans="2:4" x14ac:dyDescent="0.4">
      <c r="B575" s="114">
        <v>414.59999999999297</v>
      </c>
      <c r="C575" s="11">
        <v>0.99856719086289203</v>
      </c>
      <c r="D575" s="11">
        <v>9.9999999999999995E-8</v>
      </c>
    </row>
    <row r="576" spans="2:4" x14ac:dyDescent="0.4">
      <c r="B576" s="114">
        <v>414.79999999999302</v>
      </c>
      <c r="C576" s="11">
        <v>0.99857167829454396</v>
      </c>
      <c r="D576" s="11">
        <v>9.9999999999999995E-8</v>
      </c>
    </row>
    <row r="577" spans="2:4" x14ac:dyDescent="0.4">
      <c r="B577" s="114">
        <v>414.99999999999301</v>
      </c>
      <c r="C577" s="11">
        <v>0.99857581140331098</v>
      </c>
      <c r="D577" s="11">
        <v>9.9999999999999995E-8</v>
      </c>
    </row>
    <row r="578" spans="2:4" x14ac:dyDescent="0.4">
      <c r="B578" s="114">
        <v>415.199999999993</v>
      </c>
      <c r="C578" s="11">
        <v>0.99857957810384601</v>
      </c>
      <c r="D578" s="11">
        <v>9.9999999999999995E-8</v>
      </c>
    </row>
    <row r="579" spans="2:4" x14ac:dyDescent="0.4">
      <c r="B579" s="114">
        <v>415.39999999999299</v>
      </c>
      <c r="C579" s="11">
        <v>0.99858295476093095</v>
      </c>
      <c r="D579" s="11">
        <v>9.9999999999999995E-8</v>
      </c>
    </row>
    <row r="580" spans="2:4" x14ac:dyDescent="0.4">
      <c r="B580" s="114">
        <v>415.59999999999297</v>
      </c>
      <c r="C580" s="11">
        <v>0.998576386408489</v>
      </c>
      <c r="D580" s="11">
        <v>8.4972685764807402E-7</v>
      </c>
    </row>
    <row r="581" spans="2:4" x14ac:dyDescent="0.4">
      <c r="B581" s="114">
        <v>415.79999999999302</v>
      </c>
      <c r="C581" s="11">
        <v>0.99858846993794104</v>
      </c>
      <c r="D581" s="11">
        <v>9.9999999999999995E-8</v>
      </c>
    </row>
    <row r="582" spans="2:4" x14ac:dyDescent="0.4">
      <c r="B582" s="114">
        <v>415.99999999999301</v>
      </c>
      <c r="C582" s="11">
        <v>0.99859083892400802</v>
      </c>
      <c r="D582" s="11">
        <v>9.9999999999999995E-8</v>
      </c>
    </row>
    <row r="583" spans="2:4" x14ac:dyDescent="0.4">
      <c r="B583" s="114">
        <v>416.199999999993</v>
      </c>
      <c r="C583" s="11">
        <v>0.99859267140695196</v>
      </c>
      <c r="D583" s="11">
        <v>9.9999999999999995E-8</v>
      </c>
    </row>
    <row r="584" spans="2:4" x14ac:dyDescent="0.4">
      <c r="B584" s="114">
        <v>416.39999999999299</v>
      </c>
      <c r="C584" s="11">
        <v>0.99859408141199302</v>
      </c>
      <c r="D584" s="11">
        <v>9.9999999999999995E-8</v>
      </c>
    </row>
    <row r="585" spans="2:4" x14ac:dyDescent="0.4">
      <c r="B585" s="114">
        <v>416.59999999999297</v>
      </c>
      <c r="C585" s="11">
        <v>0.99859506840874701</v>
      </c>
      <c r="D585" s="11">
        <v>9.9999999999999995E-8</v>
      </c>
    </row>
    <row r="586" spans="2:4" x14ac:dyDescent="0.4">
      <c r="B586" s="114">
        <v>416.79999999999302</v>
      </c>
      <c r="C586" s="11">
        <v>0.99859562704528104</v>
      </c>
      <c r="D586" s="11">
        <v>9.9999999999999995E-8</v>
      </c>
    </row>
    <row r="587" spans="2:4" x14ac:dyDescent="0.4">
      <c r="B587" s="114">
        <v>416.99999999999301</v>
      </c>
      <c r="C587" s="11">
        <v>0.99859575147042801</v>
      </c>
      <c r="D587" s="11">
        <v>9.9999999999999995E-8</v>
      </c>
    </row>
    <row r="588" spans="2:4" x14ac:dyDescent="0.4">
      <c r="B588" s="114">
        <v>417.199999999993</v>
      </c>
      <c r="C588" s="11">
        <v>0.99859543596209499</v>
      </c>
      <c r="D588" s="11">
        <v>9.9999999999999995E-8</v>
      </c>
    </row>
    <row r="589" spans="2:4" x14ac:dyDescent="0.4">
      <c r="B589" s="114">
        <v>417.39999999999299</v>
      </c>
      <c r="C589" s="11">
        <v>0.998594675048742</v>
      </c>
      <c r="D589" s="11">
        <v>9.9999999999999995E-8</v>
      </c>
    </row>
    <row r="590" spans="2:4" x14ac:dyDescent="0.4">
      <c r="B590" s="114">
        <v>417.59999999999297</v>
      </c>
      <c r="C590" s="11">
        <v>0.99859346346091604</v>
      </c>
      <c r="D590" s="11">
        <v>9.9999999999999995E-8</v>
      </c>
    </row>
    <row r="591" spans="2:4" x14ac:dyDescent="0.4">
      <c r="B591" s="114">
        <v>417.79999999999302</v>
      </c>
      <c r="C591" s="11">
        <v>0.99859179576317603</v>
      </c>
      <c r="D591" s="11">
        <v>9.9999999999999995E-8</v>
      </c>
    </row>
    <row r="592" spans="2:4" x14ac:dyDescent="0.4">
      <c r="B592" s="114">
        <v>417.99999999999301</v>
      </c>
      <c r="C592" s="11">
        <v>0.99858966391878401</v>
      </c>
      <c r="D592" s="11">
        <v>9.9999999999999995E-8</v>
      </c>
    </row>
    <row r="593" spans="2:4" x14ac:dyDescent="0.4">
      <c r="B593" s="114">
        <v>418.199999999993</v>
      </c>
      <c r="C593" s="11">
        <v>0.99858700146328705</v>
      </c>
      <c r="D593" s="11">
        <v>9.9999999999999995E-8</v>
      </c>
    </row>
    <row r="594" spans="2:4" x14ac:dyDescent="0.4">
      <c r="B594" s="114">
        <v>418.39999999999299</v>
      </c>
      <c r="C594" s="11">
        <v>0.99858392819586705</v>
      </c>
      <c r="D594" s="11">
        <v>9.9999999999999995E-8</v>
      </c>
    </row>
    <row r="595" spans="2:4" x14ac:dyDescent="0.4">
      <c r="B595" s="114">
        <v>418.59999999999297</v>
      </c>
      <c r="C595" s="11">
        <v>0.99854263943981902</v>
      </c>
      <c r="D595" s="11">
        <v>1.9760769777990501E-6</v>
      </c>
    </row>
    <row r="596" spans="2:4" x14ac:dyDescent="0.4">
      <c r="B596" s="114">
        <v>418.79999999999302</v>
      </c>
      <c r="C596" s="11">
        <v>0.99857648874338201</v>
      </c>
      <c r="D596" s="11">
        <v>9.9999999999999995E-8</v>
      </c>
    </row>
    <row r="597" spans="2:4" x14ac:dyDescent="0.4">
      <c r="B597" s="114">
        <v>418.99999999999301</v>
      </c>
      <c r="C597" s="11">
        <v>0.99857205023210005</v>
      </c>
      <c r="D597" s="11">
        <v>9.9999999999999995E-8</v>
      </c>
    </row>
    <row r="598" spans="2:4" x14ac:dyDescent="0.4">
      <c r="B598" s="114">
        <v>419.199999999993</v>
      </c>
      <c r="C598" s="11">
        <v>0.99856711532607001</v>
      </c>
      <c r="D598" s="11">
        <v>9.9999999999999995E-8</v>
      </c>
    </row>
    <row r="599" spans="2:4" x14ac:dyDescent="0.4">
      <c r="B599" s="114">
        <v>419.39999999999299</v>
      </c>
      <c r="C599" s="11">
        <v>0.99856170231859898</v>
      </c>
      <c r="D599" s="11">
        <v>9.9999999999999995E-8</v>
      </c>
    </row>
    <row r="600" spans="2:4" x14ac:dyDescent="0.4">
      <c r="B600" s="114">
        <v>419.59999999999297</v>
      </c>
      <c r="C600" s="11">
        <v>0.99855581357793399</v>
      </c>
      <c r="D600" s="11">
        <v>9.9999999999999995E-8</v>
      </c>
    </row>
    <row r="601" spans="2:4" x14ac:dyDescent="0.4">
      <c r="B601" s="114">
        <v>419.79999999999302</v>
      </c>
      <c r="C601" s="11">
        <v>0.99854945043893495</v>
      </c>
      <c r="D601" s="11">
        <v>9.9999999999999995E-8</v>
      </c>
    </row>
    <row r="602" spans="2:4" x14ac:dyDescent="0.4">
      <c r="B602" s="114">
        <v>419.99999999999301</v>
      </c>
      <c r="C602" s="11">
        <v>0.99854261462598504</v>
      </c>
      <c r="D602" s="11">
        <v>9.9999999999999995E-8</v>
      </c>
    </row>
    <row r="603" spans="2:4" x14ac:dyDescent="0.4">
      <c r="B603" s="114">
        <v>420.199999999993</v>
      </c>
      <c r="C603" s="11">
        <v>0.998535308579795</v>
      </c>
      <c r="D603" s="11">
        <v>9.9999999999999995E-8</v>
      </c>
    </row>
    <row r="604" spans="2:4" x14ac:dyDescent="0.4">
      <c r="B604" s="114">
        <v>420.39999999999299</v>
      </c>
      <c r="C604" s="11">
        <v>0.99852753559677798</v>
      </c>
      <c r="D604" s="11">
        <v>9.9999999999999995E-8</v>
      </c>
    </row>
    <row r="605" spans="2:4" x14ac:dyDescent="0.4">
      <c r="B605" s="114">
        <v>420.59999999999297</v>
      </c>
      <c r="C605" s="11">
        <v>0.99851929992405997</v>
      </c>
      <c r="D605" s="11">
        <v>9.9999999999999995E-8</v>
      </c>
    </row>
    <row r="606" spans="2:4" x14ac:dyDescent="0.4">
      <c r="B606" s="114">
        <v>420.79999999999302</v>
      </c>
      <c r="C606" s="11">
        <v>0.99851060684220805</v>
      </c>
      <c r="D606" s="11">
        <v>9.9999999999999995E-8</v>
      </c>
    </row>
    <row r="607" spans="2:4" x14ac:dyDescent="0.4">
      <c r="B607" s="114">
        <v>420.99999999999301</v>
      </c>
      <c r="C607" s="11">
        <v>0.99850146274068097</v>
      </c>
      <c r="D607" s="11">
        <v>9.9999999999999995E-8</v>
      </c>
    </row>
    <row r="608" spans="2:4" x14ac:dyDescent="0.4">
      <c r="B608" s="114">
        <v>421.199999999993</v>
      </c>
      <c r="C608" s="11">
        <v>0.99849187517460003</v>
      </c>
      <c r="D608" s="11">
        <v>9.9999999999999995E-8</v>
      </c>
    </row>
    <row r="609" spans="2:4" x14ac:dyDescent="0.4">
      <c r="B609" s="114">
        <v>421.39999999999299</v>
      </c>
      <c r="C609" s="11">
        <v>0.99848185284095503</v>
      </c>
      <c r="D609" s="11">
        <v>9.9999999999999995E-8</v>
      </c>
    </row>
    <row r="610" spans="2:4" x14ac:dyDescent="0.4">
      <c r="B610" s="114">
        <v>421.59999999999297</v>
      </c>
      <c r="C610" s="11">
        <v>0.99847140507609</v>
      </c>
      <c r="D610" s="11">
        <v>9.9999999999999995E-8</v>
      </c>
    </row>
    <row r="611" spans="2:4" x14ac:dyDescent="0.4">
      <c r="B611" s="114">
        <v>421.79999999999302</v>
      </c>
      <c r="C611" s="11">
        <v>0.99846053543074498</v>
      </c>
      <c r="D611" s="11">
        <v>9.9999999999999995E-8</v>
      </c>
    </row>
    <row r="612" spans="2:4" x14ac:dyDescent="0.4">
      <c r="B612" s="114">
        <v>421.99999999999301</v>
      </c>
      <c r="C612" s="11">
        <v>0.99844864647175602</v>
      </c>
      <c r="D612" s="11">
        <v>1.1860206344856701E-7</v>
      </c>
    </row>
    <row r="613" spans="2:4" x14ac:dyDescent="0.4">
      <c r="B613" s="114">
        <v>422.199999999993</v>
      </c>
      <c r="C613" s="11">
        <v>0.99843763774299998</v>
      </c>
      <c r="D613" s="11">
        <v>9.9999999999999995E-8</v>
      </c>
    </row>
    <row r="614" spans="2:4" x14ac:dyDescent="0.4">
      <c r="B614" s="114">
        <v>422.39999999999299</v>
      </c>
      <c r="C614" s="11">
        <v>0.99842564552005098</v>
      </c>
      <c r="D614" s="11">
        <v>9.9999999999999995E-8</v>
      </c>
    </row>
    <row r="615" spans="2:4" x14ac:dyDescent="0.4">
      <c r="B615" s="114">
        <v>422.59999999999297</v>
      </c>
      <c r="C615" s="11">
        <v>0.99841329380820898</v>
      </c>
      <c r="D615" s="11">
        <v>9.9999999999999995E-8</v>
      </c>
    </row>
    <row r="616" spans="2:4" x14ac:dyDescent="0.4">
      <c r="B616" s="114">
        <v>422.79999999999302</v>
      </c>
      <c r="C616" s="11">
        <v>0.99840061376408995</v>
      </c>
      <c r="D616" s="11">
        <v>9.9999999999999995E-8</v>
      </c>
    </row>
    <row r="617" spans="2:4" x14ac:dyDescent="0.4">
      <c r="B617" s="114">
        <v>422.99999999999301</v>
      </c>
      <c r="C617" s="11">
        <v>0.99838762945235404</v>
      </c>
      <c r="D617" s="11">
        <v>9.9999999999999995E-8</v>
      </c>
    </row>
    <row r="618" spans="2:4" x14ac:dyDescent="0.4">
      <c r="B618" s="114">
        <v>423.199999999993</v>
      </c>
      <c r="C618" s="11">
        <v>0.99837436626682696</v>
      </c>
      <c r="D618" s="11">
        <v>9.9999999999999995E-8</v>
      </c>
    </row>
    <row r="619" spans="2:4" x14ac:dyDescent="0.4">
      <c r="B619" s="114">
        <v>423.39999999999299</v>
      </c>
      <c r="C619" s="11">
        <v>0.99836085168716404</v>
      </c>
      <c r="D619" s="11">
        <v>9.9999999999999995E-8</v>
      </c>
    </row>
    <row r="620" spans="2:4" x14ac:dyDescent="0.4">
      <c r="B620" s="114">
        <v>423.59999999999297</v>
      </c>
      <c r="C620" s="11">
        <v>0.99834711548198396</v>
      </c>
      <c r="D620" s="11">
        <v>9.9999999999999995E-8</v>
      </c>
    </row>
    <row r="621" spans="2:4" x14ac:dyDescent="0.4">
      <c r="B621" s="114">
        <v>423.79999999999302</v>
      </c>
      <c r="C621" s="11">
        <v>0.99833318978265595</v>
      </c>
      <c r="D621" s="11">
        <v>9.9999999999999995E-8</v>
      </c>
    </row>
    <row r="622" spans="2:4" x14ac:dyDescent="0.4">
      <c r="B622" s="114">
        <v>423.99999999999301</v>
      </c>
      <c r="C622" s="11">
        <v>0.99831910912335797</v>
      </c>
      <c r="D622" s="11">
        <v>9.9999999999999995E-8</v>
      </c>
    </row>
    <row r="623" spans="2:4" x14ac:dyDescent="0.4">
      <c r="B623" s="114">
        <v>424.199999999993</v>
      </c>
      <c r="C623" s="11">
        <v>0.99830491045398295</v>
      </c>
      <c r="D623" s="11">
        <v>9.9999999999999995E-8</v>
      </c>
    </row>
    <row r="624" spans="2:4" x14ac:dyDescent="0.4">
      <c r="B624" s="114">
        <v>424.39999999999299</v>
      </c>
      <c r="C624" s="11">
        <v>0.99829063310507005</v>
      </c>
      <c r="D624" s="11">
        <v>9.9999999999999995E-8</v>
      </c>
    </row>
    <row r="625" spans="2:4" x14ac:dyDescent="0.4">
      <c r="B625" s="114">
        <v>424.59999999999297</v>
      </c>
      <c r="C625" s="11">
        <v>0.99827631861381805</v>
      </c>
      <c r="D625" s="11">
        <v>9.9999999999999995E-8</v>
      </c>
    </row>
    <row r="626" spans="2:4" x14ac:dyDescent="0.4">
      <c r="B626" s="114">
        <v>424.79999999999302</v>
      </c>
      <c r="C626" s="11">
        <v>0.998262009644731</v>
      </c>
      <c r="D626" s="11">
        <v>9.9999999999999995E-8</v>
      </c>
    </row>
    <row r="627" spans="2:4" x14ac:dyDescent="0.4">
      <c r="B627" s="114">
        <v>424.99999999999301</v>
      </c>
      <c r="C627" s="11">
        <v>0.99824772252384697</v>
      </c>
      <c r="D627" s="11">
        <v>9.9999999999999995E-8</v>
      </c>
    </row>
    <row r="628" spans="2:4" x14ac:dyDescent="0.4">
      <c r="B628" s="114">
        <v>425.199999999993</v>
      </c>
      <c r="C628" s="11">
        <v>0.99823354857739899</v>
      </c>
      <c r="D628" s="11">
        <v>9.9999999999999995E-8</v>
      </c>
    </row>
    <row r="629" spans="2:4" x14ac:dyDescent="0.4">
      <c r="B629" s="114">
        <v>425.39999999999299</v>
      </c>
      <c r="C629" s="11">
        <v>0.99821961054633801</v>
      </c>
      <c r="D629" s="11">
        <v>9.9999999999999995E-8</v>
      </c>
    </row>
    <row r="630" spans="2:4" x14ac:dyDescent="0.4">
      <c r="B630" s="114">
        <v>425.59999999999297</v>
      </c>
      <c r="C630" s="11">
        <v>0.99820582252692103</v>
      </c>
      <c r="D630" s="11">
        <v>9.9999999999999995E-8</v>
      </c>
    </row>
    <row r="631" spans="2:4" x14ac:dyDescent="0.4">
      <c r="B631" s="114">
        <v>425.79999999999302</v>
      </c>
      <c r="C631" s="11">
        <v>0.99819229185727398</v>
      </c>
      <c r="D631" s="11">
        <v>9.9999999999999995E-8</v>
      </c>
    </row>
    <row r="632" spans="2:4" x14ac:dyDescent="0.4">
      <c r="B632" s="114">
        <v>425.99999999999301</v>
      </c>
      <c r="C632" s="11">
        <v>0.99817907564309905</v>
      </c>
      <c r="D632" s="11">
        <v>9.9999999999999995E-8</v>
      </c>
    </row>
    <row r="633" spans="2:4" x14ac:dyDescent="0.4">
      <c r="B633" s="114">
        <v>426.199999999993</v>
      </c>
      <c r="C633" s="11">
        <v>0.99816623055492504</v>
      </c>
      <c r="D633" s="11">
        <v>9.9999999999999995E-8</v>
      </c>
    </row>
    <row r="634" spans="2:4" x14ac:dyDescent="0.4">
      <c r="B634" s="114">
        <v>426.39999999999299</v>
      </c>
      <c r="C634" s="11">
        <v>0.99815381371191803</v>
      </c>
      <c r="D634" s="11">
        <v>9.9999999999999995E-8</v>
      </c>
    </row>
    <row r="635" spans="2:4" x14ac:dyDescent="0.4">
      <c r="B635" s="114">
        <v>426.59999999999297</v>
      </c>
      <c r="C635" s="11">
        <v>0.99814188246616697</v>
      </c>
      <c r="D635" s="11">
        <v>9.9999999999999995E-8</v>
      </c>
    </row>
    <row r="636" spans="2:4" x14ac:dyDescent="0.4">
      <c r="B636" s="114">
        <v>426.79999999999302</v>
      </c>
      <c r="C636" s="11">
        <v>0.99813049402309895</v>
      </c>
      <c r="D636" s="11">
        <v>9.9999999999999995E-8</v>
      </c>
    </row>
    <row r="637" spans="2:4" x14ac:dyDescent="0.4">
      <c r="B637" s="114">
        <v>426.99999999999301</v>
      </c>
      <c r="C637" s="11">
        <v>0.99811970499343705</v>
      </c>
      <c r="D637" s="11">
        <v>9.9999999999999995E-8</v>
      </c>
    </row>
    <row r="638" spans="2:4" x14ac:dyDescent="0.4">
      <c r="B638" s="114">
        <v>427.199999999993</v>
      </c>
      <c r="C638" s="11">
        <v>0.99810957084531104</v>
      </c>
      <c r="D638" s="11">
        <v>9.9999999999999995E-8</v>
      </c>
    </row>
    <row r="639" spans="2:4" x14ac:dyDescent="0.4">
      <c r="B639" s="114">
        <v>427.39999999999299</v>
      </c>
      <c r="C639" s="11">
        <v>0.99810014543880099</v>
      </c>
      <c r="D639" s="11">
        <v>9.9999999999999995E-8</v>
      </c>
    </row>
    <row r="640" spans="2:4" x14ac:dyDescent="0.4">
      <c r="B640" s="114">
        <v>427.59999999999297</v>
      </c>
      <c r="C640" s="11">
        <v>0.99809148050649499</v>
      </c>
      <c r="D640" s="11">
        <v>9.9999999999999995E-8</v>
      </c>
    </row>
    <row r="641" spans="2:4" x14ac:dyDescent="0.4">
      <c r="B641" s="114">
        <v>427.79999999999302</v>
      </c>
      <c r="C641" s="11">
        <v>0.99808362489404101</v>
      </c>
      <c r="D641" s="11">
        <v>9.9999999999999995E-8</v>
      </c>
    </row>
    <row r="642" spans="2:4" x14ac:dyDescent="0.4">
      <c r="B642" s="114">
        <v>427.99999999999301</v>
      </c>
      <c r="C642" s="11">
        <v>0.99807662228427296</v>
      </c>
      <c r="D642" s="11">
        <v>9.9999999999999995E-8</v>
      </c>
    </row>
    <row r="643" spans="2:4" x14ac:dyDescent="0.4">
      <c r="B643" s="114">
        <v>428.199999999993</v>
      </c>
      <c r="C643" s="11">
        <v>0.998070460712702</v>
      </c>
      <c r="D643" s="11">
        <v>9.9999999999999995E-8</v>
      </c>
    </row>
    <row r="644" spans="2:4" x14ac:dyDescent="0.4">
      <c r="B644" s="114">
        <v>428.39999999999299</v>
      </c>
      <c r="C644" s="11">
        <v>0.99806531867222803</v>
      </c>
      <c r="D644" s="11">
        <v>9.9999999999999995E-8</v>
      </c>
    </row>
    <row r="645" spans="2:4" x14ac:dyDescent="0.4">
      <c r="B645" s="114">
        <v>428.59999999999297</v>
      </c>
      <c r="C645" s="11">
        <v>0.99806117248069504</v>
      </c>
      <c r="D645" s="11">
        <v>9.9999999999999995E-8</v>
      </c>
    </row>
    <row r="646" spans="2:4" x14ac:dyDescent="0.4">
      <c r="B646" s="114">
        <v>428.79999999999302</v>
      </c>
      <c r="C646" s="11">
        <v>0.99805798764562603</v>
      </c>
      <c r="D646" s="11">
        <v>9.9999999999999995E-8</v>
      </c>
    </row>
    <row r="647" spans="2:4" x14ac:dyDescent="0.4">
      <c r="B647" s="114">
        <v>428.99999999999301</v>
      </c>
      <c r="C647" s="11">
        <v>0.99805582492400302</v>
      </c>
      <c r="D647" s="11">
        <v>9.9999999999999995E-8</v>
      </c>
    </row>
    <row r="648" spans="2:4" x14ac:dyDescent="0.4">
      <c r="B648" s="114">
        <v>429.199999999993</v>
      </c>
      <c r="C648" s="11">
        <v>0.99805470485153802</v>
      </c>
      <c r="D648" s="11">
        <v>9.9999999999999995E-8</v>
      </c>
    </row>
    <row r="649" spans="2:4" x14ac:dyDescent="0.4">
      <c r="B649" s="114">
        <v>429.39999999999299</v>
      </c>
      <c r="C649" s="11">
        <v>0.99805464037035296</v>
      </c>
      <c r="D649" s="11">
        <v>9.9999999999999995E-8</v>
      </c>
    </row>
    <row r="650" spans="2:4" x14ac:dyDescent="0.4">
      <c r="B650" s="114">
        <v>429.59999999999297</v>
      </c>
      <c r="C650" s="11">
        <v>0.99805563810342501</v>
      </c>
      <c r="D650" s="11">
        <v>9.9999999999999995E-8</v>
      </c>
    </row>
    <row r="651" spans="2:4" x14ac:dyDescent="0.4">
      <c r="B651" s="114">
        <v>429.79999999999302</v>
      </c>
      <c r="C651" s="11">
        <v>0.99805769846085302</v>
      </c>
      <c r="D651" s="11">
        <v>9.9999999999999995E-8</v>
      </c>
    </row>
    <row r="652" spans="2:4" x14ac:dyDescent="0.4">
      <c r="B652" s="114">
        <v>429.99999999999301</v>
      </c>
      <c r="C652" s="11">
        <v>0.99806081565542504</v>
      </c>
      <c r="D652" s="11">
        <v>9.9999999999999995E-8</v>
      </c>
    </row>
    <row r="653" spans="2:4" x14ac:dyDescent="0.4">
      <c r="B653" s="114">
        <v>430.199999999993</v>
      </c>
      <c r="C653" s="11">
        <v>0.99806497775811198</v>
      </c>
      <c r="D653" s="11">
        <v>9.9999999999999995E-8</v>
      </c>
    </row>
    <row r="654" spans="2:4" x14ac:dyDescent="0.4">
      <c r="B654" s="114">
        <v>430.39999999999299</v>
      </c>
      <c r="C654" s="11">
        <v>0.99807016681774496</v>
      </c>
      <c r="D654" s="11">
        <v>9.9999999999999995E-8</v>
      </c>
    </row>
    <row r="655" spans="2:4" x14ac:dyDescent="0.4">
      <c r="B655" s="114">
        <v>430.59999999999297</v>
      </c>
      <c r="C655" s="11">
        <v>0.99807635904820902</v>
      </c>
      <c r="D655" s="11">
        <v>9.9999999999999995E-8</v>
      </c>
    </row>
    <row r="656" spans="2:4" x14ac:dyDescent="0.4">
      <c r="B656" s="114">
        <v>430.79999999999302</v>
      </c>
      <c r="C656" s="11">
        <v>0.99808352509467602</v>
      </c>
      <c r="D656" s="11">
        <v>9.9999999999999995E-8</v>
      </c>
    </row>
    <row r="657" spans="2:4" x14ac:dyDescent="0.4">
      <c r="B657" s="114">
        <v>430.99999999999301</v>
      </c>
      <c r="C657" s="11">
        <v>0.99809163035380899</v>
      </c>
      <c r="D657" s="11">
        <v>9.9999999999999995E-8</v>
      </c>
    </row>
    <row r="658" spans="2:4" x14ac:dyDescent="0.4">
      <c r="B658" s="114">
        <v>431.199999999993</v>
      </c>
      <c r="C658" s="11">
        <v>0.998100635272402</v>
      </c>
      <c r="D658" s="11">
        <v>9.9999999999999995E-8</v>
      </c>
    </row>
    <row r="659" spans="2:4" x14ac:dyDescent="0.4">
      <c r="B659" s="114">
        <v>431.39999999999299</v>
      </c>
      <c r="C659" s="11">
        <v>0.99811049563222298</v>
      </c>
      <c r="D659" s="11">
        <v>9.9999999999999995E-8</v>
      </c>
    </row>
    <row r="660" spans="2:4" x14ac:dyDescent="0.4">
      <c r="B660" s="114">
        <v>431.59999999999297</v>
      </c>
      <c r="C660" s="11">
        <v>0.99812116248343796</v>
      </c>
      <c r="D660" s="11">
        <v>9.9999999999999995E-8</v>
      </c>
    </row>
    <row r="661" spans="2:4" x14ac:dyDescent="0.4">
      <c r="B661" s="114">
        <v>431.79999999999302</v>
      </c>
      <c r="C661" s="11">
        <v>0.99813257941239797</v>
      </c>
      <c r="D661" s="11">
        <v>9.9999999999999995E-8</v>
      </c>
    </row>
    <row r="662" spans="2:4" x14ac:dyDescent="0.4">
      <c r="B662" s="114">
        <v>431.99999999999199</v>
      </c>
      <c r="C662" s="11">
        <v>0.99814462254024205</v>
      </c>
      <c r="D662" s="11">
        <v>9.9999999999999995E-8</v>
      </c>
    </row>
    <row r="663" spans="2:4" x14ac:dyDescent="0.4">
      <c r="B663" s="114">
        <v>432.19999999999197</v>
      </c>
      <c r="C663" s="11">
        <v>0.99815680933089102</v>
      </c>
      <c r="D663" s="11">
        <v>5.4085456212672895E-7</v>
      </c>
    </row>
    <row r="664" spans="2:4" x14ac:dyDescent="0.4">
      <c r="B664" s="114">
        <v>432.39999999999202</v>
      </c>
      <c r="C664" s="11">
        <v>0.99817075070779104</v>
      </c>
      <c r="D664" s="11">
        <v>9.9999999999999995E-8</v>
      </c>
    </row>
    <row r="665" spans="2:4" x14ac:dyDescent="0.4">
      <c r="B665" s="114">
        <v>432.59999999999201</v>
      </c>
      <c r="C665" s="11">
        <v>0.99818472075760201</v>
      </c>
      <c r="D665" s="11">
        <v>9.9999999999999995E-8</v>
      </c>
    </row>
    <row r="666" spans="2:4" x14ac:dyDescent="0.4">
      <c r="B666" s="114">
        <v>432.799999999992</v>
      </c>
      <c r="C666" s="11">
        <v>0.99819908615893205</v>
      </c>
      <c r="D666" s="11">
        <v>9.9999999999999995E-8</v>
      </c>
    </row>
    <row r="667" spans="2:4" x14ac:dyDescent="0.4">
      <c r="B667" s="114">
        <v>432.99999999999199</v>
      </c>
      <c r="C667" s="11">
        <v>0.99821384655842704</v>
      </c>
      <c r="D667" s="11">
        <v>9.9999999999999995E-8</v>
      </c>
    </row>
    <row r="668" spans="2:4" x14ac:dyDescent="0.4">
      <c r="B668" s="114">
        <v>433.19999999999197</v>
      </c>
      <c r="C668" s="11">
        <v>0.99822894607905899</v>
      </c>
      <c r="D668" s="11">
        <v>9.9999999999999995E-8</v>
      </c>
    </row>
    <row r="669" spans="2:4" x14ac:dyDescent="0.4">
      <c r="B669" s="114">
        <v>433.39999999999202</v>
      </c>
      <c r="C669" s="11">
        <v>0.99824432436938104</v>
      </c>
      <c r="D669" s="11">
        <v>9.9999999999999995E-8</v>
      </c>
    </row>
    <row r="670" spans="2:4" x14ac:dyDescent="0.4">
      <c r="B670" s="114">
        <v>433.59999999999201</v>
      </c>
      <c r="C670" s="11">
        <v>0.99825992006122999</v>
      </c>
      <c r="D670" s="11">
        <v>9.9999999999999995E-8</v>
      </c>
    </row>
    <row r="671" spans="2:4" x14ac:dyDescent="0.4">
      <c r="B671" s="114">
        <v>433.799999999992</v>
      </c>
      <c r="C671" s="11">
        <v>0.99827566920196797</v>
      </c>
      <c r="D671" s="11">
        <v>9.9999999999999995E-8</v>
      </c>
    </row>
    <row r="672" spans="2:4" x14ac:dyDescent="0.4">
      <c r="B672" s="114">
        <v>433.99999999999199</v>
      </c>
      <c r="C672" s="11">
        <v>0.99829148608968099</v>
      </c>
      <c r="D672" s="11">
        <v>9.9999999999999995E-8</v>
      </c>
    </row>
    <row r="673" spans="2:4" x14ac:dyDescent="0.4">
      <c r="B673" s="114">
        <v>434.19999999999197</v>
      </c>
      <c r="C673" s="11">
        <v>0.99830639786016495</v>
      </c>
      <c r="D673" s="11">
        <v>9.6062464818692006E-7</v>
      </c>
    </row>
    <row r="674" spans="2:4" x14ac:dyDescent="0.4">
      <c r="B674" s="114">
        <v>434.39999999999202</v>
      </c>
      <c r="C674" s="11">
        <v>0.99832297990947905</v>
      </c>
      <c r="D674" s="11">
        <v>3.5660989976391601E-7</v>
      </c>
    </row>
    <row r="675" spans="2:4" x14ac:dyDescent="0.4">
      <c r="B675" s="114">
        <v>434.59999999999201</v>
      </c>
      <c r="C675" s="11">
        <v>0.99833916568557501</v>
      </c>
      <c r="D675" s="11">
        <v>9.9999999999999995E-8</v>
      </c>
    </row>
    <row r="676" spans="2:4" x14ac:dyDescent="0.4">
      <c r="B676" s="114">
        <v>434.799999999992</v>
      </c>
      <c r="C676" s="11">
        <v>0.99835493070441095</v>
      </c>
      <c r="D676" s="11">
        <v>9.9999999999999995E-8</v>
      </c>
    </row>
    <row r="677" spans="2:4" x14ac:dyDescent="0.4">
      <c r="B677" s="114">
        <v>434.99999999999199</v>
      </c>
      <c r="C677" s="11">
        <v>0.99837051479360905</v>
      </c>
      <c r="D677" s="11">
        <v>9.9999999999999995E-8</v>
      </c>
    </row>
    <row r="678" spans="2:4" x14ac:dyDescent="0.4">
      <c r="B678" s="114">
        <v>435.19999999999197</v>
      </c>
      <c r="C678" s="11">
        <v>0.99838589001981803</v>
      </c>
      <c r="D678" s="11">
        <v>9.9999999999999995E-8</v>
      </c>
    </row>
    <row r="679" spans="2:4" x14ac:dyDescent="0.4">
      <c r="B679" s="114">
        <v>435.39999999999202</v>
      </c>
      <c r="C679" s="11">
        <v>0.99840101669449</v>
      </c>
      <c r="D679" s="11">
        <v>9.9999999999999995E-8</v>
      </c>
    </row>
    <row r="680" spans="2:4" x14ac:dyDescent="0.4">
      <c r="B680" s="114">
        <v>435.59999999999201</v>
      </c>
      <c r="C680" s="11">
        <v>0.99841585513070796</v>
      </c>
      <c r="D680" s="11">
        <v>9.9999999999999995E-8</v>
      </c>
    </row>
    <row r="681" spans="2:4" x14ac:dyDescent="0.4">
      <c r="B681" s="114">
        <v>435.799999999992</v>
      </c>
      <c r="C681" s="11">
        <v>0.99843036737659097</v>
      </c>
      <c r="D681" s="11">
        <v>9.9999999999999995E-8</v>
      </c>
    </row>
    <row r="682" spans="2:4" x14ac:dyDescent="0.4">
      <c r="B682" s="114">
        <v>435.99999999999199</v>
      </c>
      <c r="C682" s="11">
        <v>0.99844451757483699</v>
      </c>
      <c r="D682" s="11">
        <v>9.9999999999999995E-8</v>
      </c>
    </row>
    <row r="683" spans="2:4" x14ac:dyDescent="0.4">
      <c r="B683" s="114">
        <v>436.19999999999197</v>
      </c>
      <c r="C683" s="11">
        <v>0.99845827199050297</v>
      </c>
      <c r="D683" s="11">
        <v>9.9999999999999995E-8</v>
      </c>
    </row>
    <row r="684" spans="2:4" x14ac:dyDescent="0.4">
      <c r="B684" s="114">
        <v>436.39999999999202</v>
      </c>
      <c r="C684" s="11">
        <v>0.99847159887566905</v>
      </c>
      <c r="D684" s="11">
        <v>9.9999999999999995E-8</v>
      </c>
    </row>
    <row r="685" spans="2:4" x14ac:dyDescent="0.4">
      <c r="B685" s="114">
        <v>436.59999999999201</v>
      </c>
      <c r="C685" s="11">
        <v>0.99848446807779001</v>
      </c>
      <c r="D685" s="11">
        <v>9.9999999999999995E-8</v>
      </c>
    </row>
    <row r="686" spans="2:4" x14ac:dyDescent="0.4">
      <c r="B686" s="114">
        <v>436.799999999992</v>
      </c>
      <c r="C686" s="11">
        <v>0.99849684970582098</v>
      </c>
      <c r="D686" s="11">
        <v>9.9999999999999995E-8</v>
      </c>
    </row>
    <row r="687" spans="2:4" x14ac:dyDescent="0.4">
      <c r="B687" s="114">
        <v>436.99999999999199</v>
      </c>
      <c r="C687" s="11">
        <v>0.99850870664001701</v>
      </c>
      <c r="D687" s="11">
        <v>9.9999999999999995E-8</v>
      </c>
    </row>
    <row r="688" spans="2:4" x14ac:dyDescent="0.4">
      <c r="B688" s="114">
        <v>437.19999999999197</v>
      </c>
      <c r="C688" s="11">
        <v>0.99851985957011502</v>
      </c>
      <c r="D688" s="11">
        <v>2.15846519453582E-7</v>
      </c>
    </row>
    <row r="689" spans="2:4" x14ac:dyDescent="0.4">
      <c r="B689" s="114">
        <v>437.39999999999202</v>
      </c>
      <c r="C689" s="11">
        <v>0.99853017362598695</v>
      </c>
      <c r="D689" s="11">
        <v>6.5932399752063695E-7</v>
      </c>
    </row>
    <row r="690" spans="2:4" x14ac:dyDescent="0.4">
      <c r="B690" s="114">
        <v>437.59999999999201</v>
      </c>
      <c r="C690" s="11">
        <v>0.99854071361178998</v>
      </c>
      <c r="D690" s="11">
        <v>3.6835947223881198E-7</v>
      </c>
    </row>
    <row r="691" spans="2:4" x14ac:dyDescent="0.4">
      <c r="B691" s="114">
        <v>437.799999999992</v>
      </c>
      <c r="C691" s="11">
        <v>0.998550670751295</v>
      </c>
      <c r="D691" s="11">
        <v>9.9999999999999995E-8</v>
      </c>
    </row>
    <row r="692" spans="2:4" x14ac:dyDescent="0.4">
      <c r="B692" s="114">
        <v>437.99999999999199</v>
      </c>
      <c r="C692" s="11">
        <v>0.99855972138965998</v>
      </c>
      <c r="D692" s="11">
        <v>9.9999999999999995E-8</v>
      </c>
    </row>
    <row r="693" spans="2:4" x14ac:dyDescent="0.4">
      <c r="B693" s="114">
        <v>438.19999999999197</v>
      </c>
      <c r="C693" s="11">
        <v>0.99856811917657895</v>
      </c>
      <c r="D693" s="11">
        <v>9.9999999999999995E-8</v>
      </c>
    </row>
    <row r="694" spans="2:4" x14ac:dyDescent="0.4">
      <c r="B694" s="114">
        <v>438.39999999999202</v>
      </c>
      <c r="C694" s="11">
        <v>0.99857586763366302</v>
      </c>
      <c r="D694" s="11">
        <v>9.9999999999999995E-8</v>
      </c>
    </row>
    <row r="695" spans="2:4" x14ac:dyDescent="0.4">
      <c r="B695" s="114">
        <v>438.59999999999201</v>
      </c>
      <c r="C695" s="11">
        <v>0.99858295630883398</v>
      </c>
      <c r="D695" s="11">
        <v>9.9999999999999995E-8</v>
      </c>
    </row>
    <row r="696" spans="2:4" x14ac:dyDescent="0.4">
      <c r="B696" s="114">
        <v>438.799999999992</v>
      </c>
      <c r="C696" s="11">
        <v>0.99858937280813598</v>
      </c>
      <c r="D696" s="11">
        <v>9.9999999999999995E-8</v>
      </c>
    </row>
    <row r="697" spans="2:4" x14ac:dyDescent="0.4">
      <c r="B697" s="114">
        <v>438.99999999999199</v>
      </c>
      <c r="C697" s="11">
        <v>0.99859510447647704</v>
      </c>
      <c r="D697" s="11">
        <v>9.9999999999999995E-8</v>
      </c>
    </row>
    <row r="698" spans="2:4" x14ac:dyDescent="0.4">
      <c r="B698" s="114">
        <v>439.19999999999197</v>
      </c>
      <c r="C698" s="11">
        <v>0.99860013831093197</v>
      </c>
      <c r="D698" s="11">
        <v>9.9999999999999995E-8</v>
      </c>
    </row>
    <row r="699" spans="2:4" x14ac:dyDescent="0.4">
      <c r="B699" s="114">
        <v>439.39999999999202</v>
      </c>
      <c r="C699" s="11">
        <v>0.99860445917253904</v>
      </c>
      <c r="D699" s="11">
        <v>9.9999999999999995E-8</v>
      </c>
    </row>
    <row r="700" spans="2:4" x14ac:dyDescent="0.4">
      <c r="B700" s="114">
        <v>439.59999999999201</v>
      </c>
      <c r="C700" s="11">
        <v>0.99860803906731999</v>
      </c>
      <c r="D700" s="11">
        <v>9.9999999999999995E-8</v>
      </c>
    </row>
    <row r="701" spans="2:4" x14ac:dyDescent="0.4">
      <c r="B701" s="114">
        <v>439.799999999992</v>
      </c>
      <c r="C701" s="11">
        <v>0.99861069869880703</v>
      </c>
      <c r="D701" s="11">
        <v>2.7950714891833202E-7</v>
      </c>
    </row>
    <row r="702" spans="2:4" x14ac:dyDescent="0.4">
      <c r="B702" s="114">
        <v>439.99999999999199</v>
      </c>
      <c r="C702" s="11">
        <v>0.998612149158149</v>
      </c>
      <c r="D702" s="11">
        <v>9.4945021162213002E-7</v>
      </c>
    </row>
    <row r="703" spans="2:4" x14ac:dyDescent="0.4">
      <c r="B703" s="114">
        <v>440.19999999999197</v>
      </c>
      <c r="C703" s="11">
        <v>0.99861443653972704</v>
      </c>
      <c r="D703" s="11">
        <v>1.01342688195811E-7</v>
      </c>
    </row>
    <row r="704" spans="2:4" x14ac:dyDescent="0.4">
      <c r="B704" s="114">
        <v>440.39999999999202</v>
      </c>
      <c r="C704" s="11">
        <v>0.99861515428915204</v>
      </c>
      <c r="D704" s="11">
        <v>9.9999999999999995E-8</v>
      </c>
    </row>
    <row r="705" spans="2:4" x14ac:dyDescent="0.4">
      <c r="B705" s="114">
        <v>440.59999999999201</v>
      </c>
      <c r="C705" s="11">
        <v>0.99861505169535203</v>
      </c>
      <c r="D705" s="11">
        <v>9.9999999999999995E-8</v>
      </c>
    </row>
    <row r="706" spans="2:4" x14ac:dyDescent="0.4">
      <c r="B706" s="114">
        <v>440.799999999992</v>
      </c>
      <c r="C706" s="11">
        <v>0.99861416482375698</v>
      </c>
      <c r="D706" s="11">
        <v>9.9999999999999995E-8</v>
      </c>
    </row>
    <row r="707" spans="2:4" x14ac:dyDescent="0.4">
      <c r="B707" s="114">
        <v>440.99999999999199</v>
      </c>
      <c r="C707" s="11">
        <v>0.99861249271014496</v>
      </c>
      <c r="D707" s="11">
        <v>9.9999999999999995E-8</v>
      </c>
    </row>
    <row r="708" spans="2:4" x14ac:dyDescent="0.4">
      <c r="B708" s="114">
        <v>441.19999999999197</v>
      </c>
      <c r="C708" s="11">
        <v>0.998610029519993</v>
      </c>
      <c r="D708" s="11">
        <v>9.9999999999999995E-8</v>
      </c>
    </row>
    <row r="709" spans="2:4" x14ac:dyDescent="0.4">
      <c r="B709" s="114">
        <v>441.39999999999202</v>
      </c>
      <c r="C709" s="11">
        <v>0.99860676857898301</v>
      </c>
      <c r="D709" s="11">
        <v>9.9999999999999995E-8</v>
      </c>
    </row>
    <row r="710" spans="2:4" x14ac:dyDescent="0.4">
      <c r="B710" s="114">
        <v>441.59999999999201</v>
      </c>
      <c r="C710" s="11">
        <v>0.99860270328221901</v>
      </c>
      <c r="D710" s="11">
        <v>9.9999999999999995E-8</v>
      </c>
    </row>
    <row r="711" spans="2:4" x14ac:dyDescent="0.4">
      <c r="B711" s="114">
        <v>441.799999999992</v>
      </c>
      <c r="C711" s="11">
        <v>0.99859782741240399</v>
      </c>
      <c r="D711" s="11">
        <v>9.9999999999999995E-8</v>
      </c>
    </row>
    <row r="712" spans="2:4" x14ac:dyDescent="0.4">
      <c r="B712" s="114">
        <v>441.99999999999199</v>
      </c>
      <c r="C712" s="11">
        <v>0.99859213531135205</v>
      </c>
      <c r="D712" s="11">
        <v>9.9999999999999995E-8</v>
      </c>
    </row>
    <row r="713" spans="2:4" x14ac:dyDescent="0.4">
      <c r="B713" s="114">
        <v>442.19999999999197</v>
      </c>
      <c r="C713" s="11">
        <v>0.99858562200742096</v>
      </c>
      <c r="D713" s="11">
        <v>9.9999999999999995E-8</v>
      </c>
    </row>
    <row r="714" spans="2:4" x14ac:dyDescent="0.4">
      <c r="B714" s="114">
        <v>442.39999999999202</v>
      </c>
      <c r="C714" s="11">
        <v>0.99857828332475296</v>
      </c>
      <c r="D714" s="11">
        <v>9.9999999999999995E-8</v>
      </c>
    </row>
    <row r="715" spans="2:4" x14ac:dyDescent="0.4">
      <c r="B715" s="114">
        <v>442.59999999999201</v>
      </c>
      <c r="C715" s="11">
        <v>0.99857011590266698</v>
      </c>
      <c r="D715" s="11">
        <v>9.9999999999999995E-8</v>
      </c>
    </row>
    <row r="716" spans="2:4" x14ac:dyDescent="0.4">
      <c r="B716" s="114">
        <v>442.799999999992</v>
      </c>
      <c r="C716" s="11">
        <v>0.99856111686408</v>
      </c>
      <c r="D716" s="11">
        <v>9.9999999999999995E-8</v>
      </c>
    </row>
    <row r="717" spans="2:4" x14ac:dyDescent="0.4">
      <c r="B717" s="114">
        <v>442.99999999999199</v>
      </c>
      <c r="C717" s="11">
        <v>0.99855128185734998</v>
      </c>
      <c r="D717" s="11">
        <v>9.9999999999999995E-8</v>
      </c>
    </row>
    <row r="718" spans="2:4" x14ac:dyDescent="0.4">
      <c r="B718" s="114">
        <v>443.19999999999197</v>
      </c>
      <c r="C718" s="11">
        <v>0.99854059082400004</v>
      </c>
      <c r="D718" s="11">
        <v>9.9999999999999995E-8</v>
      </c>
    </row>
    <row r="719" spans="2:4" x14ac:dyDescent="0.4">
      <c r="B719" s="114">
        <v>443.39999999999202</v>
      </c>
      <c r="C719" s="11">
        <v>0.998528741386154</v>
      </c>
      <c r="D719" s="11">
        <v>4.2234470000697702E-7</v>
      </c>
    </row>
    <row r="720" spans="2:4" x14ac:dyDescent="0.4">
      <c r="B720" s="114">
        <v>443.59999999999201</v>
      </c>
      <c r="C720" s="11">
        <v>0.99851622630070902</v>
      </c>
      <c r="D720" s="11">
        <v>6.3845422216448699E-7</v>
      </c>
    </row>
    <row r="721" spans="2:4" x14ac:dyDescent="0.4">
      <c r="B721" s="114">
        <v>443.799999999992</v>
      </c>
      <c r="C721" s="11">
        <v>0.99850369729644195</v>
      </c>
      <c r="D721" s="11">
        <v>9.9999999999999995E-8</v>
      </c>
    </row>
    <row r="722" spans="2:4" x14ac:dyDescent="0.4">
      <c r="B722" s="114">
        <v>443.99999999999199</v>
      </c>
      <c r="C722" s="11">
        <v>0.99848984915171701</v>
      </c>
      <c r="D722" s="11">
        <v>9.9999999999999995E-8</v>
      </c>
    </row>
    <row r="723" spans="2:4" x14ac:dyDescent="0.4">
      <c r="B723" s="114">
        <v>444.19999999999197</v>
      </c>
      <c r="C723" s="11">
        <v>0.99847517771203698</v>
      </c>
      <c r="D723" s="11">
        <v>9.9999999999999995E-8</v>
      </c>
    </row>
    <row r="724" spans="2:4" x14ac:dyDescent="0.4">
      <c r="B724" s="114">
        <v>444.39999999999202</v>
      </c>
      <c r="C724" s="11">
        <v>0.998459732671797</v>
      </c>
      <c r="D724" s="11">
        <v>9.9999999999999995E-8</v>
      </c>
    </row>
    <row r="725" spans="2:4" x14ac:dyDescent="0.4">
      <c r="B725" s="114">
        <v>444.59999999999201</v>
      </c>
      <c r="C725" s="11">
        <v>0.99844354222759601</v>
      </c>
      <c r="D725" s="11">
        <v>9.9999999999999995E-8</v>
      </c>
    </row>
    <row r="726" spans="2:4" x14ac:dyDescent="0.4">
      <c r="B726" s="114">
        <v>444.799999999992</v>
      </c>
      <c r="C726" s="11">
        <v>0.99842663513445296</v>
      </c>
      <c r="D726" s="11">
        <v>9.9999999999999995E-8</v>
      </c>
    </row>
    <row r="727" spans="2:4" x14ac:dyDescent="0.4">
      <c r="B727" s="114">
        <v>444.99999999999199</v>
      </c>
      <c r="C727" s="11">
        <v>0.99840904412159903</v>
      </c>
      <c r="D727" s="11">
        <v>9.9999999999999995E-8</v>
      </c>
    </row>
    <row r="728" spans="2:4" x14ac:dyDescent="0.4">
      <c r="B728" s="114">
        <v>445.19999999999197</v>
      </c>
      <c r="C728" s="11">
        <v>0.99839080701189298</v>
      </c>
      <c r="D728" s="11">
        <v>9.9999999999999995E-8</v>
      </c>
    </row>
    <row r="729" spans="2:4" x14ac:dyDescent="0.4">
      <c r="B729" s="114">
        <v>445.39999999999202</v>
      </c>
      <c r="C729" s="11">
        <v>0.99837196736375899</v>
      </c>
      <c r="D729" s="11">
        <v>9.9999999999999995E-8</v>
      </c>
    </row>
    <row r="730" spans="2:4" x14ac:dyDescent="0.4">
      <c r="B730" s="114">
        <v>445.59999999999201</v>
      </c>
      <c r="C730" s="11">
        <v>0.99835257496594798</v>
      </c>
      <c r="D730" s="11">
        <v>9.9999999999999995E-8</v>
      </c>
    </row>
    <row r="731" spans="2:4" x14ac:dyDescent="0.4">
      <c r="B731" s="114">
        <v>445.799999999992</v>
      </c>
      <c r="C731" s="11">
        <v>0.99833268625680405</v>
      </c>
      <c r="D731" s="11">
        <v>9.9999999999999995E-8</v>
      </c>
    </row>
    <row r="732" spans="2:4" x14ac:dyDescent="0.4">
      <c r="B732" s="114">
        <v>445.99999999999199</v>
      </c>
      <c r="C732" s="11">
        <v>0.99831236467582096</v>
      </c>
      <c r="D732" s="11">
        <v>9.9999999999999995E-8</v>
      </c>
    </row>
    <row r="733" spans="2:4" x14ac:dyDescent="0.4">
      <c r="B733" s="114">
        <v>446.19999999999197</v>
      </c>
      <c r="C733" s="11">
        <v>0.99829168091869203</v>
      </c>
      <c r="D733" s="11">
        <v>9.9999999999999995E-8</v>
      </c>
    </row>
    <row r="734" spans="2:4" x14ac:dyDescent="0.4">
      <c r="B734" s="114">
        <v>446.39999999999202</v>
      </c>
      <c r="C734" s="11">
        <v>0.998270713003233</v>
      </c>
      <c r="D734" s="11">
        <v>9.9999999999999995E-8</v>
      </c>
    </row>
    <row r="735" spans="2:4" x14ac:dyDescent="0.4">
      <c r="B735" s="114">
        <v>446.59999999999201</v>
      </c>
      <c r="C735" s="11">
        <v>0.99824954625311002</v>
      </c>
      <c r="D735" s="11">
        <v>9.9999999999999995E-8</v>
      </c>
    </row>
    <row r="736" spans="2:4" x14ac:dyDescent="0.4">
      <c r="B736" s="114">
        <v>446.799999999992</v>
      </c>
      <c r="C736" s="11">
        <v>0.99822827286461802</v>
      </c>
      <c r="D736" s="11">
        <v>9.9999999999999995E-8</v>
      </c>
    </row>
    <row r="737" spans="2:4" x14ac:dyDescent="0.4">
      <c r="B737" s="114">
        <v>446.99999999999199</v>
      </c>
      <c r="C737" s="11">
        <v>0.99820699036174798</v>
      </c>
      <c r="D737" s="11">
        <v>9.9999999999999995E-8</v>
      </c>
    </row>
    <row r="738" spans="2:4" x14ac:dyDescent="0.4">
      <c r="B738" s="114">
        <v>447.19999999999197</v>
      </c>
      <c r="C738" s="11">
        <v>0.99818579641238203</v>
      </c>
      <c r="D738" s="11">
        <v>9.9999999999999995E-8</v>
      </c>
    </row>
    <row r="739" spans="2:4" x14ac:dyDescent="0.4">
      <c r="B739" s="114">
        <v>447.39999999999202</v>
      </c>
      <c r="C739" s="11">
        <v>0.99816476866088699</v>
      </c>
      <c r="D739" s="11">
        <v>1.5656447007654201E-7</v>
      </c>
    </row>
    <row r="740" spans="2:4" x14ac:dyDescent="0.4">
      <c r="B740" s="114">
        <v>447.59999999999201</v>
      </c>
      <c r="C740" s="11">
        <v>0.99814392535866103</v>
      </c>
      <c r="D740" s="11">
        <v>4.0199489907944301E-7</v>
      </c>
    </row>
    <row r="741" spans="2:4" x14ac:dyDescent="0.4">
      <c r="B741" s="114">
        <v>447.799999999992</v>
      </c>
      <c r="C741" s="11">
        <v>0.998123665274392</v>
      </c>
      <c r="D741" s="11">
        <v>5.37702972315262E-7</v>
      </c>
    </row>
    <row r="742" spans="2:4" x14ac:dyDescent="0.4">
      <c r="B742" s="114">
        <v>447.99999999999199</v>
      </c>
      <c r="C742" s="11">
        <v>0.99810436110452205</v>
      </c>
      <c r="D742" s="11">
        <v>3.2478856739538903E-7</v>
      </c>
    </row>
    <row r="743" spans="2:4" x14ac:dyDescent="0.4">
      <c r="B743" s="114">
        <v>448.19999999999197</v>
      </c>
      <c r="C743" s="11">
        <v>0.99808572685413399</v>
      </c>
      <c r="D743" s="11">
        <v>1.78337143688927E-7</v>
      </c>
    </row>
    <row r="744" spans="2:4" x14ac:dyDescent="0.4">
      <c r="B744" s="114">
        <v>448.39999999999202</v>
      </c>
      <c r="C744" s="11">
        <v>0.99806788177327499</v>
      </c>
      <c r="D744" s="11">
        <v>1.15649163442875E-7</v>
      </c>
    </row>
    <row r="745" spans="2:4" x14ac:dyDescent="0.4">
      <c r="B745" s="114">
        <v>448.59999999999201</v>
      </c>
      <c r="C745" s="11">
        <v>0.99805101296398802</v>
      </c>
      <c r="D745" s="11">
        <v>9.9999999999999995E-8</v>
      </c>
    </row>
    <row r="746" spans="2:4" x14ac:dyDescent="0.4">
      <c r="B746" s="114">
        <v>448.799999999992</v>
      </c>
      <c r="C746" s="11">
        <v>0.99803527431086103</v>
      </c>
      <c r="D746" s="11">
        <v>9.9999999999999995E-8</v>
      </c>
    </row>
    <row r="747" spans="2:4" x14ac:dyDescent="0.4">
      <c r="B747" s="114">
        <v>448.99999999999199</v>
      </c>
      <c r="C747" s="11">
        <v>0.99802080367464197</v>
      </c>
      <c r="D747" s="11">
        <v>9.9999999999999995E-8</v>
      </c>
    </row>
    <row r="748" spans="2:4" x14ac:dyDescent="0.4">
      <c r="B748" s="114">
        <v>449.19999999999197</v>
      </c>
      <c r="C748" s="11">
        <v>0.99800772883341804</v>
      </c>
      <c r="D748" s="11">
        <v>9.9999999999999995E-8</v>
      </c>
    </row>
    <row r="749" spans="2:4" x14ac:dyDescent="0.4">
      <c r="B749" s="114">
        <v>449.39999999999202</v>
      </c>
      <c r="C749" s="11">
        <v>0.99799616797776902</v>
      </c>
      <c r="D749" s="11">
        <v>9.9999999999999995E-8</v>
      </c>
    </row>
    <row r="750" spans="2:4" x14ac:dyDescent="0.4">
      <c r="B750" s="114">
        <v>449.59999999999098</v>
      </c>
      <c r="C750" s="11">
        <v>0.99798622853071794</v>
      </c>
      <c r="D750" s="11">
        <v>9.9999999999999995E-8</v>
      </c>
    </row>
    <row r="751" spans="2:4" x14ac:dyDescent="0.4">
      <c r="B751" s="114">
        <v>449.79999999999097</v>
      </c>
      <c r="C751" s="11">
        <v>0.99797800544597304</v>
      </c>
      <c r="D751" s="11">
        <v>9.9999999999999995E-8</v>
      </c>
    </row>
    <row r="752" spans="2:4" x14ac:dyDescent="0.4">
      <c r="B752" s="114">
        <v>449.99999999999102</v>
      </c>
      <c r="C752" s="11">
        <v>0.99797157941347403</v>
      </c>
      <c r="D752" s="11">
        <v>9.9999999999999995E-8</v>
      </c>
    </row>
    <row r="753" spans="2:4" x14ac:dyDescent="0.4">
      <c r="B753" s="114">
        <v>450.19999999999101</v>
      </c>
      <c r="C753" s="11">
        <v>0.99796701521979603</v>
      </c>
      <c r="D753" s="11">
        <v>9.9999999999999995E-8</v>
      </c>
    </row>
    <row r="754" spans="2:4" x14ac:dyDescent="0.4">
      <c r="B754" s="114">
        <v>450.399999999991</v>
      </c>
      <c r="C754" s="11">
        <v>0.99796436040629399</v>
      </c>
      <c r="D754" s="11">
        <v>9.9999999999999995E-8</v>
      </c>
    </row>
    <row r="755" spans="2:4" x14ac:dyDescent="0.4">
      <c r="B755" s="114">
        <v>450.59999999999098</v>
      </c>
      <c r="C755" s="11">
        <v>0.99796364429653694</v>
      </c>
      <c r="D755" s="11">
        <v>9.9999999999999995E-8</v>
      </c>
    </row>
    <row r="756" spans="2:4" x14ac:dyDescent="0.4">
      <c r="B756" s="114">
        <v>450.79999999999097</v>
      </c>
      <c r="C756" s="11">
        <v>0.99796487737936002</v>
      </c>
      <c r="D756" s="11">
        <v>9.9999999999999995E-8</v>
      </c>
    </row>
    <row r="757" spans="2:4" x14ac:dyDescent="0.4">
      <c r="B757" s="114">
        <v>450.99999999999102</v>
      </c>
      <c r="C757" s="11">
        <v>0.99796805096359997</v>
      </c>
      <c r="D757" s="11">
        <v>9.9999999999999995E-8</v>
      </c>
    </row>
    <row r="758" spans="2:4" x14ac:dyDescent="0.4">
      <c r="B758" s="114">
        <v>451.19999999999101</v>
      </c>
      <c r="C758" s="11">
        <v>0.99797313703908097</v>
      </c>
      <c r="D758" s="11">
        <v>9.9999999999999995E-8</v>
      </c>
    </row>
    <row r="759" spans="2:4" x14ac:dyDescent="0.4">
      <c r="B759" s="114">
        <v>451.399999999991</v>
      </c>
      <c r="C759" s="11">
        <v>0.99798008814539996</v>
      </c>
      <c r="D759" s="11">
        <v>9.9999999999999995E-8</v>
      </c>
    </row>
    <row r="760" spans="2:4" x14ac:dyDescent="0.4">
      <c r="B760" s="114">
        <v>451.59999999999098</v>
      </c>
      <c r="C760" s="11">
        <v>0.99798883659429005</v>
      </c>
      <c r="D760" s="11">
        <v>1.0435326641236E-7</v>
      </c>
    </row>
    <row r="761" spans="2:4" x14ac:dyDescent="0.4">
      <c r="B761" s="114">
        <v>451.79999999999097</v>
      </c>
      <c r="C761" s="11">
        <v>0.99799929087046402</v>
      </c>
      <c r="D761" s="11">
        <v>1.52235342036715E-7</v>
      </c>
    </row>
    <row r="762" spans="2:4" x14ac:dyDescent="0.4">
      <c r="B762" s="114">
        <v>451.99999999999102</v>
      </c>
      <c r="C762" s="11">
        <v>0.99801132290630501</v>
      </c>
      <c r="D762" s="11">
        <v>2.5847073543468098E-7</v>
      </c>
    </row>
    <row r="763" spans="2:4" x14ac:dyDescent="0.4">
      <c r="B763" s="114">
        <v>452.19999999999101</v>
      </c>
      <c r="C763" s="11">
        <v>0.99802476490940994</v>
      </c>
      <c r="D763" s="11">
        <v>4.8424434591955304E-7</v>
      </c>
    </row>
    <row r="764" spans="2:4" x14ac:dyDescent="0.4">
      <c r="B764" s="114">
        <v>452.399999999991</v>
      </c>
      <c r="C764" s="11">
        <v>0.99803964565008396</v>
      </c>
      <c r="D764" s="11">
        <v>6.8526791283847399E-7</v>
      </c>
    </row>
    <row r="765" spans="2:4" x14ac:dyDescent="0.4">
      <c r="B765" s="114">
        <v>452.59999999999098</v>
      </c>
      <c r="C765" s="11">
        <v>0.99805620507023396</v>
      </c>
      <c r="D765" s="11">
        <v>4.9887380889231201E-7</v>
      </c>
    </row>
    <row r="766" spans="2:4" x14ac:dyDescent="0.4">
      <c r="B766" s="114">
        <v>452.79999999999097</v>
      </c>
      <c r="C766" s="11">
        <v>0.99807401185192202</v>
      </c>
      <c r="D766" s="11">
        <v>2.21056846651253E-7</v>
      </c>
    </row>
    <row r="767" spans="2:4" x14ac:dyDescent="0.4">
      <c r="B767" s="114">
        <v>452.99999999999102</v>
      </c>
      <c r="C767" s="11">
        <v>0.99809266951585296</v>
      </c>
      <c r="D767" s="11">
        <v>1.09045405678659E-7</v>
      </c>
    </row>
    <row r="768" spans="2:4" x14ac:dyDescent="0.4">
      <c r="B768" s="114">
        <v>453.19999999999101</v>
      </c>
      <c r="C768" s="11">
        <v>0.99811213858376102</v>
      </c>
      <c r="D768" s="11">
        <v>9.9999999999999995E-8</v>
      </c>
    </row>
    <row r="769" spans="2:4" x14ac:dyDescent="0.4">
      <c r="B769" s="114">
        <v>453.399999999991</v>
      </c>
      <c r="C769" s="11">
        <v>0.99813232156978104</v>
      </c>
      <c r="D769" s="11">
        <v>9.9999999999999995E-8</v>
      </c>
    </row>
    <row r="770" spans="2:4" x14ac:dyDescent="0.4">
      <c r="B770" s="114">
        <v>453.59999999999098</v>
      </c>
      <c r="C770" s="11">
        <v>0.99815309313101697</v>
      </c>
      <c r="D770" s="11">
        <v>9.9999999999999995E-8</v>
      </c>
    </row>
    <row r="771" spans="2:4" x14ac:dyDescent="0.4">
      <c r="B771" s="114">
        <v>453.79999999999097</v>
      </c>
      <c r="C771" s="11">
        <v>0.99817432173476395</v>
      </c>
      <c r="D771" s="11">
        <v>9.9999999999999995E-8</v>
      </c>
    </row>
    <row r="772" spans="2:4" x14ac:dyDescent="0.4">
      <c r="B772" s="114">
        <v>453.99999999999102</v>
      </c>
      <c r="C772" s="11">
        <v>0.99819587678162602</v>
      </c>
      <c r="D772" s="11">
        <v>9.9999999999999995E-8</v>
      </c>
    </row>
    <row r="773" spans="2:4" x14ac:dyDescent="0.4">
      <c r="B773" s="114">
        <v>454.19999999999101</v>
      </c>
      <c r="C773" s="11">
        <v>0.99821763154380205</v>
      </c>
      <c r="D773" s="11">
        <v>9.9999999999999995E-8</v>
      </c>
    </row>
    <row r="774" spans="2:4" x14ac:dyDescent="0.4">
      <c r="B774" s="114">
        <v>454.399999999991</v>
      </c>
      <c r="C774" s="11">
        <v>0.99823946472665004</v>
      </c>
      <c r="D774" s="11">
        <v>9.9999999999999995E-8</v>
      </c>
    </row>
    <row r="775" spans="2:4" x14ac:dyDescent="0.4">
      <c r="B775" s="114">
        <v>454.59999999999098</v>
      </c>
      <c r="C775" s="11">
        <v>0.998261261440055</v>
      </c>
      <c r="D775" s="11">
        <v>9.9999999999999995E-8</v>
      </c>
    </row>
    <row r="776" spans="2:4" x14ac:dyDescent="0.4">
      <c r="B776" s="114">
        <v>454.79999999999097</v>
      </c>
      <c r="C776" s="11">
        <v>0.998282913772225</v>
      </c>
      <c r="D776" s="11">
        <v>9.9999999999999995E-8</v>
      </c>
    </row>
    <row r="777" spans="2:4" x14ac:dyDescent="0.4">
      <c r="B777" s="114">
        <v>454.99999999999102</v>
      </c>
      <c r="C777" s="11">
        <v>0.99830432111445699</v>
      </c>
      <c r="D777" s="11">
        <v>9.9999999999999995E-8</v>
      </c>
    </row>
    <row r="778" spans="2:4" x14ac:dyDescent="0.4">
      <c r="B778" s="114">
        <v>455.19999999999101</v>
      </c>
      <c r="C778" s="11">
        <v>0.99832539027161205</v>
      </c>
      <c r="D778" s="11">
        <v>9.9999999999999995E-8</v>
      </c>
    </row>
    <row r="779" spans="2:4" x14ac:dyDescent="0.4">
      <c r="B779" s="114">
        <v>455.399999999991</v>
      </c>
      <c r="C779" s="11">
        <v>0.99834603535052302</v>
      </c>
      <c r="D779" s="11">
        <v>9.9999999999999995E-8</v>
      </c>
    </row>
    <row r="780" spans="2:4" x14ac:dyDescent="0.4">
      <c r="B780" s="114">
        <v>455.59999999999098</v>
      </c>
      <c r="C780" s="11">
        <v>0.99836617736847899</v>
      </c>
      <c r="D780" s="11">
        <v>9.9999999999999995E-8</v>
      </c>
    </row>
    <row r="781" spans="2:4" x14ac:dyDescent="0.4">
      <c r="B781" s="114">
        <v>455.79999999999097</v>
      </c>
      <c r="C781" s="11">
        <v>0.99838574338854402</v>
      </c>
      <c r="D781" s="11">
        <v>9.9999999999999995E-8</v>
      </c>
    </row>
    <row r="782" spans="2:4" x14ac:dyDescent="0.4">
      <c r="B782" s="114">
        <v>455.99999999999102</v>
      </c>
      <c r="C782" s="11">
        <v>0.99840466471153</v>
      </c>
      <c r="D782" s="11">
        <v>9.9999999999999995E-8</v>
      </c>
    </row>
    <row r="783" spans="2:4" x14ac:dyDescent="0.4">
      <c r="B783" s="114">
        <v>456.19999999999101</v>
      </c>
      <c r="C783" s="11">
        <v>0.99842287410540298</v>
      </c>
      <c r="D783" s="11">
        <v>1.02136098203164E-7</v>
      </c>
    </row>
    <row r="784" spans="2:4" x14ac:dyDescent="0.4">
      <c r="B784" s="114">
        <v>456.399999999991</v>
      </c>
      <c r="C784" s="11">
        <v>0.99844031477984097</v>
      </c>
      <c r="D784" s="11">
        <v>1.6812439458796999E-7</v>
      </c>
    </row>
    <row r="785" spans="2:4" x14ac:dyDescent="0.4">
      <c r="B785" s="114">
        <v>456.59999999999098</v>
      </c>
      <c r="C785" s="11">
        <v>0.99845700511587898</v>
      </c>
      <c r="D785" s="11">
        <v>1.9605823573268001E-7</v>
      </c>
    </row>
    <row r="786" spans="2:4" x14ac:dyDescent="0.4">
      <c r="B786" s="114">
        <v>456.79999999999097</v>
      </c>
      <c r="C786" s="11">
        <v>0.99847295293904603</v>
      </c>
      <c r="D786" s="11">
        <v>1.3816539252323299E-7</v>
      </c>
    </row>
    <row r="787" spans="2:4" x14ac:dyDescent="0.4">
      <c r="B787" s="114">
        <v>456.99999999999102</v>
      </c>
      <c r="C787" s="11">
        <v>0.99848803347601101</v>
      </c>
      <c r="D787" s="11">
        <v>9.9999999999999995E-8</v>
      </c>
    </row>
    <row r="788" spans="2:4" x14ac:dyDescent="0.4">
      <c r="B788" s="114">
        <v>457.19999999999101</v>
      </c>
      <c r="C788" s="11">
        <v>0.99850219324804101</v>
      </c>
      <c r="D788" s="11">
        <v>9.9999999999999995E-8</v>
      </c>
    </row>
    <row r="789" spans="2:4" x14ac:dyDescent="0.4">
      <c r="B789" s="114">
        <v>457.399999999991</v>
      </c>
      <c r="C789" s="11">
        <v>0.99851541568838098</v>
      </c>
      <c r="D789" s="11">
        <v>9.9999999999999995E-8</v>
      </c>
    </row>
    <row r="790" spans="2:4" x14ac:dyDescent="0.4">
      <c r="B790" s="114">
        <v>457.59999999999098</v>
      </c>
      <c r="C790" s="11">
        <v>0.99852768408401005</v>
      </c>
      <c r="D790" s="11">
        <v>9.9999999999999995E-8</v>
      </c>
    </row>
    <row r="791" spans="2:4" x14ac:dyDescent="0.4">
      <c r="B791" s="114">
        <v>457.79999999999097</v>
      </c>
      <c r="C791" s="11">
        <v>0.99853898083063597</v>
      </c>
      <c r="D791" s="11">
        <v>9.9999999999999995E-8</v>
      </c>
    </row>
    <row r="792" spans="2:4" x14ac:dyDescent="0.4">
      <c r="B792" s="114">
        <v>457.99999999999102</v>
      </c>
      <c r="C792" s="11">
        <v>0.998549289103696</v>
      </c>
      <c r="D792" s="11">
        <v>9.9999999999999995E-8</v>
      </c>
    </row>
    <row r="793" spans="2:4" x14ac:dyDescent="0.4">
      <c r="B793" s="114">
        <v>458.19999999999101</v>
      </c>
      <c r="C793" s="11">
        <v>0.99855859349035503</v>
      </c>
      <c r="D793" s="11">
        <v>9.9999999999999995E-8</v>
      </c>
    </row>
    <row r="794" spans="2:4" x14ac:dyDescent="0.4">
      <c r="B794" s="114">
        <v>458.399999999991</v>
      </c>
      <c r="C794" s="11">
        <v>0.99856688006620098</v>
      </c>
      <c r="D794" s="11">
        <v>9.9999999999999995E-8</v>
      </c>
    </row>
    <row r="795" spans="2:4" x14ac:dyDescent="0.4">
      <c r="B795" s="114">
        <v>458.59999999999098</v>
      </c>
      <c r="C795" s="11">
        <v>0.99857413623750102</v>
      </c>
      <c r="D795" s="11">
        <v>9.9999999999999995E-8</v>
      </c>
    </row>
    <row r="796" spans="2:4" x14ac:dyDescent="0.4">
      <c r="B796" s="114">
        <v>458.79999999999097</v>
      </c>
      <c r="C796" s="11">
        <v>0.99858035044847504</v>
      </c>
      <c r="D796" s="11">
        <v>9.9999999999999995E-8</v>
      </c>
    </row>
    <row r="797" spans="2:4" x14ac:dyDescent="0.4">
      <c r="B797" s="114">
        <v>458.99999999999102</v>
      </c>
      <c r="C797" s="11">
        <v>0.99858551170080301</v>
      </c>
      <c r="D797" s="11">
        <v>9.9999999999999995E-8</v>
      </c>
    </row>
    <row r="798" spans="2:4" x14ac:dyDescent="0.4">
      <c r="B798" s="114">
        <v>459.19999999999101</v>
      </c>
      <c r="C798" s="11">
        <v>0.99858960857299595</v>
      </c>
      <c r="D798" s="11">
        <v>9.9999999999999995E-8</v>
      </c>
    </row>
    <row r="799" spans="2:4" x14ac:dyDescent="0.4">
      <c r="B799" s="114">
        <v>459.399999999991</v>
      </c>
      <c r="C799" s="11">
        <v>0.99859262647088498</v>
      </c>
      <c r="D799" s="11">
        <v>9.9999999999999995E-8</v>
      </c>
    </row>
    <row r="800" spans="2:4" x14ac:dyDescent="0.4">
      <c r="B800" s="114">
        <v>459.59999999999098</v>
      </c>
      <c r="C800" s="11">
        <v>0.99859453730811198</v>
      </c>
      <c r="D800" s="11">
        <v>1.18638311486739E-7</v>
      </c>
    </row>
    <row r="801" spans="2:4" x14ac:dyDescent="0.4">
      <c r="B801" s="114">
        <v>459.79999999999097</v>
      </c>
      <c r="C801" s="11">
        <v>0.99859525636950397</v>
      </c>
      <c r="D801" s="11">
        <v>2.8246949132794E-7</v>
      </c>
    </row>
    <row r="802" spans="2:4" x14ac:dyDescent="0.4">
      <c r="B802" s="114">
        <v>459.99999999999102</v>
      </c>
      <c r="C802" s="11">
        <v>0.99859474683725502</v>
      </c>
      <c r="D802" s="11">
        <v>5.8615785173142003E-7</v>
      </c>
    </row>
    <row r="803" spans="2:4" x14ac:dyDescent="0.4">
      <c r="B803" s="114">
        <v>460.19999999999101</v>
      </c>
      <c r="C803" s="11">
        <v>0.998593656688051</v>
      </c>
      <c r="D803" s="11">
        <v>3.81617278853561E-7</v>
      </c>
    </row>
    <row r="804" spans="2:4" x14ac:dyDescent="0.4">
      <c r="B804" s="114">
        <v>460.399999999991</v>
      </c>
      <c r="C804" s="11">
        <v>0.99859150043140599</v>
      </c>
      <c r="D804" s="11">
        <v>1.4512785855853799E-7</v>
      </c>
    </row>
    <row r="805" spans="2:4" x14ac:dyDescent="0.4">
      <c r="B805" s="114">
        <v>460.59999999999098</v>
      </c>
      <c r="C805" s="11">
        <v>0.99858807926793702</v>
      </c>
      <c r="D805" s="11">
        <v>9.9999999999999995E-8</v>
      </c>
    </row>
    <row r="806" spans="2:4" x14ac:dyDescent="0.4">
      <c r="B806" s="114">
        <v>460.79999999999097</v>
      </c>
      <c r="C806" s="11">
        <v>0.99858350603526502</v>
      </c>
      <c r="D806" s="11">
        <v>9.9999999999999995E-8</v>
      </c>
    </row>
    <row r="807" spans="2:4" x14ac:dyDescent="0.4">
      <c r="B807" s="114">
        <v>460.99999999999102</v>
      </c>
      <c r="C807" s="11">
        <v>0.99857781019566605</v>
      </c>
      <c r="D807" s="11">
        <v>9.9999999999999995E-8</v>
      </c>
    </row>
    <row r="808" spans="2:4" x14ac:dyDescent="0.4">
      <c r="B808" s="114">
        <v>461.19999999999101</v>
      </c>
      <c r="C808" s="11">
        <v>0.99857100003648502</v>
      </c>
      <c r="D808" s="11">
        <v>9.9999999999999995E-8</v>
      </c>
    </row>
    <row r="809" spans="2:4" x14ac:dyDescent="0.4">
      <c r="B809" s="114">
        <v>461.399999999991</v>
      </c>
      <c r="C809" s="11">
        <v>0.99856307958527302</v>
      </c>
      <c r="D809" s="11">
        <v>9.9999999999999995E-8</v>
      </c>
    </row>
    <row r="810" spans="2:4" x14ac:dyDescent="0.4">
      <c r="B810" s="114">
        <v>461.59999999999098</v>
      </c>
      <c r="C810" s="11">
        <v>0.99855405288641097</v>
      </c>
      <c r="D810" s="11">
        <v>9.9999999999999995E-8</v>
      </c>
    </row>
    <row r="811" spans="2:4" x14ac:dyDescent="0.4">
      <c r="B811" s="114">
        <v>461.79999999999097</v>
      </c>
      <c r="C811" s="11">
        <v>0.99854392553360005</v>
      </c>
      <c r="D811" s="11">
        <v>9.9999999999999995E-8</v>
      </c>
    </row>
    <row r="812" spans="2:4" x14ac:dyDescent="0.4">
      <c r="B812" s="114">
        <v>461.99999999999102</v>
      </c>
      <c r="C812" s="11">
        <v>0.99853270550231499</v>
      </c>
      <c r="D812" s="11">
        <v>9.9999999999999995E-8</v>
      </c>
    </row>
    <row r="813" spans="2:4" x14ac:dyDescent="0.4">
      <c r="B813" s="114">
        <v>462.19999999999101</v>
      </c>
      <c r="C813" s="11">
        <v>0.99852040379177698</v>
      </c>
      <c r="D813" s="11">
        <v>9.9999999999999995E-8</v>
      </c>
    </row>
    <row r="814" spans="2:4" x14ac:dyDescent="0.4">
      <c r="B814" s="114">
        <v>462.399999999991</v>
      </c>
      <c r="C814" s="11">
        <v>0.99850703502578797</v>
      </c>
      <c r="D814" s="11">
        <v>9.9999999999999995E-8</v>
      </c>
    </row>
    <row r="815" spans="2:4" x14ac:dyDescent="0.4">
      <c r="B815" s="114">
        <v>462.59999999999098</v>
      </c>
      <c r="C815" s="11">
        <v>0.998492618057093</v>
      </c>
      <c r="D815" s="11">
        <v>9.9999999999999995E-8</v>
      </c>
    </row>
    <row r="816" spans="2:4" x14ac:dyDescent="0.4">
      <c r="B816" s="114">
        <v>462.79999999999097</v>
      </c>
      <c r="C816" s="11">
        <v>0.99847717657830504</v>
      </c>
      <c r="D816" s="11">
        <v>9.9999999999999995E-8</v>
      </c>
    </row>
    <row r="817" spans="2:4" x14ac:dyDescent="0.4">
      <c r="B817" s="114">
        <v>462.99999999999102</v>
      </c>
      <c r="C817" s="11">
        <v>0.99846073972281701</v>
      </c>
      <c r="D817" s="11">
        <v>9.9999999999999995E-8</v>
      </c>
    </row>
    <row r="818" spans="2:4" x14ac:dyDescent="0.4">
      <c r="B818" s="114">
        <v>463.19999999999101</v>
      </c>
      <c r="C818" s="11">
        <v>0.99844334251779099</v>
      </c>
      <c r="D818" s="11">
        <v>9.9999999999999995E-8</v>
      </c>
    </row>
    <row r="819" spans="2:4" x14ac:dyDescent="0.4">
      <c r="B819" s="114">
        <v>463.399999999991</v>
      </c>
      <c r="C819" s="11">
        <v>0.99842502586096704</v>
      </c>
      <c r="D819" s="11">
        <v>9.9999999999999995E-8</v>
      </c>
    </row>
    <row r="820" spans="2:4" x14ac:dyDescent="0.4">
      <c r="B820" s="114">
        <v>463.59999999999098</v>
      </c>
      <c r="C820" s="11">
        <v>0.99840583489076196</v>
      </c>
      <c r="D820" s="11">
        <v>9.9999999999999995E-8</v>
      </c>
    </row>
    <row r="821" spans="2:4" x14ac:dyDescent="0.4">
      <c r="B821" s="114">
        <v>463.79999999999097</v>
      </c>
      <c r="C821" s="11">
        <v>0.99838581047414299</v>
      </c>
      <c r="D821" s="11">
        <v>1.14673584170982E-7</v>
      </c>
    </row>
    <row r="822" spans="2:4" x14ac:dyDescent="0.4">
      <c r="B822" s="114">
        <v>463.99999999999102</v>
      </c>
      <c r="C822" s="11">
        <v>0.99836494233789996</v>
      </c>
      <c r="D822" s="11">
        <v>2.7704373633808801E-7</v>
      </c>
    </row>
    <row r="823" spans="2:4" x14ac:dyDescent="0.4">
      <c r="B823" s="114">
        <v>464.19999999999101</v>
      </c>
      <c r="C823" s="11">
        <v>0.99834300091144401</v>
      </c>
      <c r="D823" s="11">
        <v>8.5629163574817404E-7</v>
      </c>
    </row>
    <row r="824" spans="2:4" x14ac:dyDescent="0.4">
      <c r="B824" s="114">
        <v>464.399999999991</v>
      </c>
      <c r="C824" s="11">
        <v>0.99832095535453702</v>
      </c>
      <c r="D824" s="11">
        <v>9.8123640720870601E-7</v>
      </c>
    </row>
    <row r="825" spans="2:4" x14ac:dyDescent="0.4">
      <c r="B825" s="114">
        <v>464.59999999999098</v>
      </c>
      <c r="C825" s="11">
        <v>0.998299208571792</v>
      </c>
      <c r="D825" s="11">
        <v>3.50838339530597E-7</v>
      </c>
    </row>
    <row r="826" spans="2:4" x14ac:dyDescent="0.4">
      <c r="B826" s="114">
        <v>464.79999999999097</v>
      </c>
      <c r="C826" s="11">
        <v>0.99827667851957702</v>
      </c>
      <c r="D826" s="11">
        <v>1.5333453833547601E-7</v>
      </c>
    </row>
    <row r="827" spans="2:4" x14ac:dyDescent="0.4">
      <c r="B827" s="114">
        <v>464.99999999999102</v>
      </c>
      <c r="C827" s="11">
        <v>0.99825379406280701</v>
      </c>
      <c r="D827" s="11">
        <v>9.9999999999999995E-8</v>
      </c>
    </row>
    <row r="828" spans="2:4" x14ac:dyDescent="0.4">
      <c r="B828" s="114">
        <v>465.19999999999101</v>
      </c>
      <c r="C828" s="11">
        <v>0.99823078788763597</v>
      </c>
      <c r="D828" s="11">
        <v>9.9999999999999995E-8</v>
      </c>
    </row>
    <row r="829" spans="2:4" x14ac:dyDescent="0.4">
      <c r="B829" s="114">
        <v>465.399999999991</v>
      </c>
      <c r="C829" s="11">
        <v>0.99820783199264596</v>
      </c>
      <c r="D829" s="11">
        <v>9.9999999999999995E-8</v>
      </c>
    </row>
    <row r="830" spans="2:4" x14ac:dyDescent="0.4">
      <c r="B830" s="114">
        <v>465.59999999999098</v>
      </c>
      <c r="C830" s="11">
        <v>0.99818509307946701</v>
      </c>
      <c r="D830" s="11">
        <v>9.9999999999999995E-8</v>
      </c>
    </row>
    <row r="831" spans="2:4" x14ac:dyDescent="0.4">
      <c r="B831" s="114">
        <v>465.79999999999097</v>
      </c>
      <c r="C831" s="11">
        <v>0.99816274272415595</v>
      </c>
      <c r="D831" s="11">
        <v>9.9999999999999995E-8</v>
      </c>
    </row>
    <row r="832" spans="2:4" x14ac:dyDescent="0.4">
      <c r="B832" s="114">
        <v>465.99999999999102</v>
      </c>
      <c r="C832" s="11">
        <v>0.99814095880148601</v>
      </c>
      <c r="D832" s="11">
        <v>9.9999999999999995E-8</v>
      </c>
    </row>
    <row r="833" spans="2:4" x14ac:dyDescent="0.4">
      <c r="B833" s="114">
        <v>466.19999999999101</v>
      </c>
      <c r="C833" s="11">
        <v>0.99811992450000597</v>
      </c>
      <c r="D833" s="11">
        <v>9.9999999999999995E-8</v>
      </c>
    </row>
    <row r="834" spans="2:4" x14ac:dyDescent="0.4">
      <c r="B834" s="114">
        <v>466.399999999991</v>
      </c>
      <c r="C834" s="11">
        <v>0.99809982632161098</v>
      </c>
      <c r="D834" s="11">
        <v>9.9999999999999995E-8</v>
      </c>
    </row>
    <row r="835" spans="2:4" x14ac:dyDescent="0.4">
      <c r="B835" s="114">
        <v>466.59999999999098</v>
      </c>
      <c r="C835" s="11">
        <v>0.99808085145606995</v>
      </c>
      <c r="D835" s="11">
        <v>9.9999999999999995E-8</v>
      </c>
    </row>
    <row r="836" spans="2:4" x14ac:dyDescent="0.4">
      <c r="B836" s="114">
        <v>466.79999999999097</v>
      </c>
      <c r="C836" s="11">
        <v>0.99806318466446897</v>
      </c>
      <c r="D836" s="11">
        <v>9.9999999999999995E-8</v>
      </c>
    </row>
    <row r="837" spans="2:4" x14ac:dyDescent="0.4">
      <c r="B837" s="114">
        <v>466.99999999999102</v>
      </c>
      <c r="C837" s="11">
        <v>0.99804700469896901</v>
      </c>
      <c r="D837" s="11">
        <v>9.9999999999999995E-8</v>
      </c>
    </row>
    <row r="838" spans="2:4" x14ac:dyDescent="0.4">
      <c r="B838" s="114">
        <v>467.19999999998998</v>
      </c>
      <c r="C838" s="11">
        <v>0.99803248012960699</v>
      </c>
      <c r="D838" s="11">
        <v>9.9999999999999995E-8</v>
      </c>
    </row>
    <row r="839" spans="2:4" x14ac:dyDescent="0.4">
      <c r="B839" s="114">
        <v>467.39999999998997</v>
      </c>
      <c r="C839" s="11">
        <v>0.998019763945035</v>
      </c>
      <c r="D839" s="11">
        <v>9.9999999999999995E-8</v>
      </c>
    </row>
    <row r="840" spans="2:4" x14ac:dyDescent="0.4">
      <c r="B840" s="114">
        <v>467.59999999999002</v>
      </c>
      <c r="C840" s="11">
        <v>0.998008984183963</v>
      </c>
      <c r="D840" s="11">
        <v>1.38931267425787E-7</v>
      </c>
    </row>
    <row r="841" spans="2:4" x14ac:dyDescent="0.4">
      <c r="B841" s="114">
        <v>467.79999999999001</v>
      </c>
      <c r="C841" s="11">
        <v>0.99800021622303103</v>
      </c>
      <c r="D841" s="11">
        <v>2.6305902310475201E-7</v>
      </c>
    </row>
    <row r="842" spans="2:4" x14ac:dyDescent="0.4">
      <c r="B842" s="114">
        <v>467.99999999999</v>
      </c>
      <c r="C842" s="11">
        <v>0.99799333493461895</v>
      </c>
      <c r="D842" s="11">
        <v>6.8463623632202004E-7</v>
      </c>
    </row>
    <row r="843" spans="2:4" x14ac:dyDescent="0.4">
      <c r="B843" s="114">
        <v>468.19999999998998</v>
      </c>
      <c r="C843" s="11">
        <v>0.99798776663969102</v>
      </c>
      <c r="D843" s="11">
        <v>2.0499195029063802E-6</v>
      </c>
    </row>
    <row r="844" spans="2:4" x14ac:dyDescent="0.4">
      <c r="B844" s="114">
        <v>468.39999999998997</v>
      </c>
      <c r="C844" s="11">
        <v>0.99798545578212206</v>
      </c>
      <c r="D844" s="11">
        <v>2.47563313614865E-6</v>
      </c>
    </row>
    <row r="845" spans="2:4" x14ac:dyDescent="0.4">
      <c r="B845" s="114">
        <v>468.59999999999002</v>
      </c>
      <c r="C845" s="11">
        <v>0.99798749984787105</v>
      </c>
      <c r="D845" s="11">
        <v>8.87880582586149E-7</v>
      </c>
    </row>
    <row r="846" spans="2:4" x14ac:dyDescent="0.4">
      <c r="B846" s="114">
        <v>468.79999999999001</v>
      </c>
      <c r="C846" s="11">
        <v>0.99799081159502301</v>
      </c>
      <c r="D846" s="11">
        <v>3.4863794428036101E-7</v>
      </c>
    </row>
    <row r="847" spans="2:4" x14ac:dyDescent="0.4">
      <c r="B847" s="114">
        <v>468.99999999999</v>
      </c>
      <c r="C847" s="11">
        <v>0.99799602810719401</v>
      </c>
      <c r="D847" s="11">
        <v>1.8878124734517601E-7</v>
      </c>
    </row>
    <row r="848" spans="2:4" x14ac:dyDescent="0.4">
      <c r="B848" s="114">
        <v>469.19999999998998</v>
      </c>
      <c r="C848" s="11">
        <v>0.99800337137351003</v>
      </c>
      <c r="D848" s="11">
        <v>1.2345162869091701E-7</v>
      </c>
    </row>
    <row r="849" spans="2:4" x14ac:dyDescent="0.4">
      <c r="B849" s="114">
        <v>469.39999999998997</v>
      </c>
      <c r="C849" s="11">
        <v>0.99801281278704301</v>
      </c>
      <c r="D849" s="11">
        <v>9.9999999999999995E-8</v>
      </c>
    </row>
    <row r="850" spans="2:4" x14ac:dyDescent="0.4">
      <c r="B850" s="114">
        <v>469.59999999999002</v>
      </c>
      <c r="C850" s="11">
        <v>0.99802425680403895</v>
      </c>
      <c r="D850" s="11">
        <v>9.9999999999999995E-8</v>
      </c>
    </row>
    <row r="851" spans="2:4" x14ac:dyDescent="0.4">
      <c r="B851" s="114">
        <v>469.79999999999001</v>
      </c>
      <c r="C851" s="11">
        <v>0.99803757548003103</v>
      </c>
      <c r="D851" s="11">
        <v>9.9999999999999995E-8</v>
      </c>
    </row>
    <row r="852" spans="2:4" x14ac:dyDescent="0.4">
      <c r="B852" s="114">
        <v>469.99999999999</v>
      </c>
      <c r="C852" s="11">
        <v>0.99805261926609901</v>
      </c>
      <c r="D852" s="11">
        <v>9.9999999999999995E-8</v>
      </c>
    </row>
    <row r="853" spans="2:4" x14ac:dyDescent="0.4">
      <c r="B853" s="114">
        <v>470.19999999998998</v>
      </c>
      <c r="C853" s="11">
        <v>0.99806922278686905</v>
      </c>
      <c r="D853" s="11">
        <v>9.9999999999999995E-8</v>
      </c>
    </row>
    <row r="854" spans="2:4" x14ac:dyDescent="0.4">
      <c r="B854" s="114">
        <v>470.39999999998997</v>
      </c>
      <c r="C854" s="11">
        <v>0.99808720923601402</v>
      </c>
      <c r="D854" s="11">
        <v>9.9999999999999995E-8</v>
      </c>
    </row>
    <row r="855" spans="2:4" x14ac:dyDescent="0.4">
      <c r="B855" s="114">
        <v>470.59999999999002</v>
      </c>
      <c r="C855" s="11">
        <v>0.99810639422102299</v>
      </c>
      <c r="D855" s="11">
        <v>9.9999999999999995E-8</v>
      </c>
    </row>
    <row r="856" spans="2:4" x14ac:dyDescent="0.4">
      <c r="B856" s="114">
        <v>470.79999999999001</v>
      </c>
      <c r="C856" s="11">
        <v>0.99812658921372199</v>
      </c>
      <c r="D856" s="11">
        <v>9.9999999999999995E-8</v>
      </c>
    </row>
    <row r="857" spans="2:4" x14ac:dyDescent="0.4">
      <c r="B857" s="114">
        <v>470.99999999999</v>
      </c>
      <c r="C857" s="11">
        <v>0.99814760454922902</v>
      </c>
      <c r="D857" s="11">
        <v>9.9999999999999995E-8</v>
      </c>
    </row>
    <row r="858" spans="2:4" x14ac:dyDescent="0.4">
      <c r="B858" s="114">
        <v>471.19999999998998</v>
      </c>
      <c r="C858" s="11">
        <v>0.99816925177772797</v>
      </c>
      <c r="D858" s="11">
        <v>9.9999999999999995E-8</v>
      </c>
    </row>
    <row r="859" spans="2:4" x14ac:dyDescent="0.4">
      <c r="B859" s="114">
        <v>471.39999999998997</v>
      </c>
      <c r="C859" s="11">
        <v>0.99819134490595895</v>
      </c>
      <c r="D859" s="11">
        <v>1.2065660475379499E-7</v>
      </c>
    </row>
    <row r="860" spans="2:4" x14ac:dyDescent="0.4">
      <c r="B860" s="114">
        <v>471.59999999999002</v>
      </c>
      <c r="C860" s="11">
        <v>0.99821369924367398</v>
      </c>
      <c r="D860" s="11">
        <v>1.7079483443437599E-7</v>
      </c>
    </row>
    <row r="861" spans="2:4" x14ac:dyDescent="0.4">
      <c r="B861" s="114">
        <v>471.79999999999001</v>
      </c>
      <c r="C861" s="11">
        <v>0.99823612365970205</v>
      </c>
      <c r="D861" s="11">
        <v>2.6808453831604901E-7</v>
      </c>
    </row>
    <row r="862" spans="2:4" x14ac:dyDescent="0.4">
      <c r="B862" s="114">
        <v>471.99999999999</v>
      </c>
      <c r="C862" s="11">
        <v>0.99825839199441901</v>
      </c>
      <c r="D862" s="11">
        <v>4.82652034617164E-7</v>
      </c>
    </row>
    <row r="863" spans="2:4" x14ac:dyDescent="0.4">
      <c r="B863" s="114">
        <v>472.19999999998998</v>
      </c>
      <c r="C863" s="11">
        <v>0.99828017920914702</v>
      </c>
      <c r="D863" s="11">
        <v>9.9397678768975195E-7</v>
      </c>
    </row>
    <row r="864" spans="2:4" x14ac:dyDescent="0.4">
      <c r="B864" s="114">
        <v>472.39999999998997</v>
      </c>
      <c r="C864" s="11">
        <v>0.99830146870646597</v>
      </c>
      <c r="D864" s="11">
        <v>1.6856726479326E-6</v>
      </c>
    </row>
    <row r="865" spans="2:4" x14ac:dyDescent="0.4">
      <c r="B865" s="114">
        <v>472.59999999999002</v>
      </c>
      <c r="C865" s="11">
        <v>0.99832299433758298</v>
      </c>
      <c r="D865" s="11">
        <v>1.7044498852256201E-6</v>
      </c>
    </row>
    <row r="866" spans="2:4" x14ac:dyDescent="0.4">
      <c r="B866" s="114">
        <v>472.79999999999001</v>
      </c>
      <c r="C866" s="11">
        <v>0.99834462695776105</v>
      </c>
      <c r="D866" s="11">
        <v>1.06816354497357E-6</v>
      </c>
    </row>
    <row r="867" spans="2:4" x14ac:dyDescent="0.4">
      <c r="B867" s="114">
        <v>472.99999999999</v>
      </c>
      <c r="C867" s="11">
        <v>0.99836543643168096</v>
      </c>
      <c r="D867" s="11">
        <v>6.0451169721893098E-7</v>
      </c>
    </row>
    <row r="868" spans="2:4" x14ac:dyDescent="0.4">
      <c r="B868" s="114">
        <v>473.19999999998998</v>
      </c>
      <c r="C868" s="11">
        <v>0.99838526033235497</v>
      </c>
      <c r="D868" s="11">
        <v>3.8724924691328802E-7</v>
      </c>
    </row>
    <row r="869" spans="2:4" x14ac:dyDescent="0.4">
      <c r="B869" s="114">
        <v>473.39999999998997</v>
      </c>
      <c r="C869" s="11">
        <v>0.99840415522981796</v>
      </c>
      <c r="D869" s="11">
        <v>2.8181131661047598E-7</v>
      </c>
    </row>
    <row r="870" spans="2:4" x14ac:dyDescent="0.4">
      <c r="B870" s="114">
        <v>473.59999999999002</v>
      </c>
      <c r="C870" s="11">
        <v>0.99842211323919405</v>
      </c>
      <c r="D870" s="11">
        <v>2.27305574361604E-7</v>
      </c>
    </row>
    <row r="871" spans="2:4" x14ac:dyDescent="0.4">
      <c r="B871" s="114">
        <v>473.79999999999001</v>
      </c>
      <c r="C871" s="11">
        <v>0.998439098538629</v>
      </c>
      <c r="D871" s="11">
        <v>1.9946661258808499E-7</v>
      </c>
    </row>
    <row r="872" spans="2:4" x14ac:dyDescent="0.4">
      <c r="B872" s="114">
        <v>473.99999999999</v>
      </c>
      <c r="C872" s="11">
        <v>0.99845506908781301</v>
      </c>
      <c r="D872" s="11">
        <v>1.8826969344658899E-7</v>
      </c>
    </row>
    <row r="873" spans="2:4" x14ac:dyDescent="0.4">
      <c r="B873" s="114">
        <v>474.19999999998998</v>
      </c>
      <c r="C873" s="11">
        <v>0.99846998387307595</v>
      </c>
      <c r="D873" s="11">
        <v>1.8995424704660799E-7</v>
      </c>
    </row>
    <row r="874" spans="2:4" x14ac:dyDescent="0.4">
      <c r="B874" s="114">
        <v>474.39999999998997</v>
      </c>
      <c r="C874" s="11">
        <v>0.99848380484708699</v>
      </c>
      <c r="D874" s="11">
        <v>2.0434789507466801E-7</v>
      </c>
    </row>
    <row r="875" spans="2:4" x14ac:dyDescent="0.4">
      <c r="B875" s="114">
        <v>474.59999999999002</v>
      </c>
      <c r="C875" s="11">
        <v>0.99849649674006802</v>
      </c>
      <c r="D875" s="11">
        <v>2.3434194631558699E-7</v>
      </c>
    </row>
    <row r="876" spans="2:4" x14ac:dyDescent="0.4">
      <c r="B876" s="114">
        <v>474.79999999999001</v>
      </c>
      <c r="C876" s="11">
        <v>0.99850802579187103</v>
      </c>
      <c r="D876" s="11">
        <v>2.8648542701476098E-7</v>
      </c>
    </row>
    <row r="877" spans="2:4" x14ac:dyDescent="0.4">
      <c r="B877" s="114">
        <v>474.99999999999</v>
      </c>
      <c r="C877" s="11">
        <v>0.998518358655067</v>
      </c>
      <c r="D877" s="11">
        <v>3.7146116482358698E-7</v>
      </c>
    </row>
    <row r="878" spans="2:4" x14ac:dyDescent="0.4">
      <c r="B878" s="114">
        <v>475.19999999998998</v>
      </c>
      <c r="C878" s="11">
        <v>0.99852746759287403</v>
      </c>
      <c r="D878" s="11">
        <v>4.9834288978248999E-7</v>
      </c>
    </row>
    <row r="879" spans="2:4" x14ac:dyDescent="0.4">
      <c r="B879" s="114">
        <v>475.39999999998997</v>
      </c>
      <c r="C879" s="11">
        <v>0.99853536113589803</v>
      </c>
      <c r="D879" s="11">
        <v>6.4351266747515601E-7</v>
      </c>
    </row>
    <row r="880" spans="2:4" x14ac:dyDescent="0.4">
      <c r="B880" s="114">
        <v>475.59999999999002</v>
      </c>
      <c r="C880" s="11">
        <v>0.998542127630208</v>
      </c>
      <c r="D880" s="11">
        <v>7.0674777276443105E-7</v>
      </c>
    </row>
    <row r="881" spans="2:4" x14ac:dyDescent="0.4">
      <c r="B881" s="114">
        <v>475.79999999999001</v>
      </c>
      <c r="C881" s="11">
        <v>0.99854783440628603</v>
      </c>
      <c r="D881" s="11">
        <v>6.1140370971501099E-7</v>
      </c>
    </row>
    <row r="882" spans="2:4" x14ac:dyDescent="0.4">
      <c r="B882" s="114">
        <v>475.99999999999</v>
      </c>
      <c r="C882" s="11">
        <v>0.99855238506504196</v>
      </c>
      <c r="D882" s="11">
        <v>4.4656057920967499E-7</v>
      </c>
    </row>
    <row r="883" spans="2:4" x14ac:dyDescent="0.4">
      <c r="B883" s="114">
        <v>476.19999999998998</v>
      </c>
      <c r="C883" s="11">
        <v>0.99855567431441605</v>
      </c>
      <c r="D883" s="11">
        <v>3.1238956510165001E-7</v>
      </c>
    </row>
    <row r="884" spans="2:4" x14ac:dyDescent="0.4">
      <c r="B884" s="114">
        <v>476.39999999998997</v>
      </c>
      <c r="C884" s="11">
        <v>0.99855768302147296</v>
      </c>
      <c r="D884" s="11">
        <v>2.2513111297615901E-7</v>
      </c>
    </row>
    <row r="885" spans="2:4" x14ac:dyDescent="0.4">
      <c r="B885" s="114">
        <v>476.59999999999002</v>
      </c>
      <c r="C885" s="11">
        <v>0.99855842392765204</v>
      </c>
      <c r="D885" s="11">
        <v>1.7112456755614599E-7</v>
      </c>
    </row>
    <row r="886" spans="2:4" x14ac:dyDescent="0.4">
      <c r="B886" s="114">
        <v>476.79999999999001</v>
      </c>
      <c r="C886" s="11">
        <v>0.99855791074404698</v>
      </c>
      <c r="D886" s="11">
        <v>1.37622578942367E-7</v>
      </c>
    </row>
    <row r="887" spans="2:4" x14ac:dyDescent="0.4">
      <c r="B887" s="114">
        <v>476.99999999999</v>
      </c>
      <c r="C887" s="11">
        <v>0.99855615420708499</v>
      </c>
      <c r="D887" s="11">
        <v>1.16785460188904E-7</v>
      </c>
    </row>
    <row r="888" spans="2:4" x14ac:dyDescent="0.4">
      <c r="B888" s="114">
        <v>477.19999999998998</v>
      </c>
      <c r="C888" s="11">
        <v>0.99855316368383196</v>
      </c>
      <c r="D888" s="11">
        <v>1.04206424501736E-7</v>
      </c>
    </row>
    <row r="889" spans="2:4" x14ac:dyDescent="0.4">
      <c r="B889" s="114">
        <v>477.39999999998997</v>
      </c>
      <c r="C889" s="11">
        <v>0.99854894877813305</v>
      </c>
      <c r="D889" s="11">
        <v>9.9999999999999995E-8</v>
      </c>
    </row>
    <row r="890" spans="2:4" x14ac:dyDescent="0.4">
      <c r="B890" s="114">
        <v>477.59999999999002</v>
      </c>
      <c r="C890" s="11">
        <v>0.99854352039981797</v>
      </c>
      <c r="D890" s="11">
        <v>9.9999999999999995E-8</v>
      </c>
    </row>
    <row r="891" spans="2:4" x14ac:dyDescent="0.4">
      <c r="B891" s="114">
        <v>477.79999999999001</v>
      </c>
      <c r="C891" s="11">
        <v>0.99853689147614</v>
      </c>
      <c r="D891" s="11">
        <v>9.9999999999999995E-8</v>
      </c>
    </row>
    <row r="892" spans="2:4" x14ac:dyDescent="0.4">
      <c r="B892" s="114">
        <v>477.99999999999</v>
      </c>
      <c r="C892" s="11">
        <v>0.99852907744692398</v>
      </c>
      <c r="D892" s="11">
        <v>1.05289884077505E-7</v>
      </c>
    </row>
    <row r="893" spans="2:4" x14ac:dyDescent="0.4">
      <c r="B893" s="114">
        <v>478.19999999998998</v>
      </c>
      <c r="C893" s="11">
        <v>0.99852009657562202</v>
      </c>
      <c r="D893" s="11">
        <v>1.18881910430867E-7</v>
      </c>
    </row>
    <row r="894" spans="2:4" x14ac:dyDescent="0.4">
      <c r="B894" s="114">
        <v>478.39999999998997</v>
      </c>
      <c r="C894" s="11">
        <v>0.99850996999907604</v>
      </c>
      <c r="D894" s="11">
        <v>1.41549933118847E-7</v>
      </c>
    </row>
    <row r="895" spans="2:4" x14ac:dyDescent="0.4">
      <c r="B895" s="114">
        <v>478.59999999999002</v>
      </c>
      <c r="C895" s="11">
        <v>0.99849872133441497</v>
      </c>
      <c r="D895" s="11">
        <v>1.78510975609967E-7</v>
      </c>
    </row>
    <row r="896" spans="2:4" x14ac:dyDescent="0.4">
      <c r="B896" s="114">
        <v>478.79999999999001</v>
      </c>
      <c r="C896" s="11">
        <v>0.99848637580297495</v>
      </c>
      <c r="D896" s="11">
        <v>2.3892395881989299E-7</v>
      </c>
    </row>
    <row r="897" spans="2:4" x14ac:dyDescent="0.4">
      <c r="B897" s="114">
        <v>478.99999999999</v>
      </c>
      <c r="C897" s="11">
        <v>0.99847296099956095</v>
      </c>
      <c r="D897" s="11">
        <v>3.3582780810330101E-7</v>
      </c>
    </row>
    <row r="898" spans="2:4" x14ac:dyDescent="0.4">
      <c r="B898" s="114">
        <v>479.19999999998998</v>
      </c>
      <c r="C898" s="11">
        <v>0.99845852291682702</v>
      </c>
      <c r="D898" s="11">
        <v>4.7089340173981499E-7</v>
      </c>
    </row>
    <row r="899" spans="2:4" x14ac:dyDescent="0.4">
      <c r="B899" s="114">
        <v>479.39999999998997</v>
      </c>
      <c r="C899" s="11">
        <v>0.99844318245484598</v>
      </c>
      <c r="D899" s="11">
        <v>5.7877216061249099E-7</v>
      </c>
    </row>
    <row r="900" spans="2:4" x14ac:dyDescent="0.4">
      <c r="B900" s="114">
        <v>479.59999999999002</v>
      </c>
      <c r="C900" s="11">
        <v>0.99842712152953705</v>
      </c>
      <c r="D900" s="11">
        <v>5.4163955082372602E-7</v>
      </c>
    </row>
    <row r="901" spans="2:4" x14ac:dyDescent="0.4">
      <c r="B901" s="114">
        <v>479.79999999999001</v>
      </c>
      <c r="C901" s="11">
        <v>0.99841037383477005</v>
      </c>
      <c r="D901" s="11">
        <v>3.9873801450305502E-7</v>
      </c>
    </row>
    <row r="902" spans="2:4" x14ac:dyDescent="0.4">
      <c r="B902" s="114">
        <v>479.99999999999</v>
      </c>
      <c r="C902" s="11">
        <v>0.998392901745491</v>
      </c>
      <c r="D902" s="11">
        <v>2.7044249125987899E-7</v>
      </c>
    </row>
    <row r="903" spans="2:4" x14ac:dyDescent="0.4">
      <c r="B903" s="114">
        <v>480.19999999998998</v>
      </c>
      <c r="C903" s="11">
        <v>0.99837476822013804</v>
      </c>
      <c r="D903" s="11">
        <v>1.8726353327972599E-7</v>
      </c>
    </row>
    <row r="904" spans="2:4" x14ac:dyDescent="0.4">
      <c r="B904" s="114">
        <v>480.39999999998997</v>
      </c>
      <c r="C904" s="11">
        <v>0.99835609019583404</v>
      </c>
      <c r="D904" s="11">
        <v>1.36744568067153E-7</v>
      </c>
    </row>
    <row r="905" spans="2:4" x14ac:dyDescent="0.4">
      <c r="B905" s="114">
        <v>480.59999999999002</v>
      </c>
      <c r="C905" s="11">
        <v>0.99833699656193298</v>
      </c>
      <c r="D905" s="11">
        <v>1.05687973231282E-7</v>
      </c>
    </row>
    <row r="906" spans="2:4" x14ac:dyDescent="0.4">
      <c r="B906" s="114">
        <v>480.79999999999001</v>
      </c>
      <c r="C906" s="11">
        <v>0.99831762228026599</v>
      </c>
      <c r="D906" s="11">
        <v>9.9999999999999995E-8</v>
      </c>
    </row>
    <row r="907" spans="2:4" x14ac:dyDescent="0.4">
      <c r="B907" s="114">
        <v>480.99999999999</v>
      </c>
      <c r="C907" s="11">
        <v>0.99829810982595402</v>
      </c>
      <c r="D907" s="11">
        <v>9.9999999999999995E-8</v>
      </c>
    </row>
    <row r="908" spans="2:4" x14ac:dyDescent="0.4">
      <c r="B908" s="114">
        <v>481.19999999998998</v>
      </c>
      <c r="C908" s="11">
        <v>0.99827861027829101</v>
      </c>
      <c r="D908" s="11">
        <v>9.9999999999999995E-8</v>
      </c>
    </row>
    <row r="909" spans="2:4" x14ac:dyDescent="0.4">
      <c r="B909" s="114">
        <v>481.39999999998997</v>
      </c>
      <c r="C909" s="11">
        <v>0.99825928336397096</v>
      </c>
      <c r="D909" s="11">
        <v>9.9999999999999995E-8</v>
      </c>
    </row>
    <row r="910" spans="2:4" x14ac:dyDescent="0.4">
      <c r="B910" s="114">
        <v>481.59999999999002</v>
      </c>
      <c r="C910" s="11">
        <v>0.99824029667173697</v>
      </c>
      <c r="D910" s="11">
        <v>9.9999999999999995E-8</v>
      </c>
    </row>
    <row r="911" spans="2:4" x14ac:dyDescent="0.4">
      <c r="B911" s="114">
        <v>481.79999999999001</v>
      </c>
      <c r="C911" s="11">
        <v>0.99822182421789596</v>
      </c>
      <c r="D911" s="11">
        <v>9.9999999999999995E-8</v>
      </c>
    </row>
    <row r="912" spans="2:4" x14ac:dyDescent="0.4">
      <c r="B912" s="114">
        <v>481.99999999999</v>
      </c>
      <c r="C912" s="11">
        <v>0.99820404445225597</v>
      </c>
      <c r="D912" s="11">
        <v>9.9999999999999995E-8</v>
      </c>
    </row>
    <row r="913" spans="2:4" x14ac:dyDescent="0.4">
      <c r="B913" s="114">
        <v>482.19999999998998</v>
      </c>
      <c r="C913" s="11">
        <v>0.99818713774329704</v>
      </c>
      <c r="D913" s="11">
        <v>9.9999999999999995E-8</v>
      </c>
    </row>
    <row r="914" spans="2:4" x14ac:dyDescent="0.4">
      <c r="B914" s="114">
        <v>482.39999999998997</v>
      </c>
      <c r="C914" s="11">
        <v>0.99817128334233296</v>
      </c>
      <c r="D914" s="11">
        <v>9.9999999999999995E-8</v>
      </c>
    </row>
    <row r="915" spans="2:4" x14ac:dyDescent="0.4">
      <c r="B915" s="114">
        <v>482.59999999999002</v>
      </c>
      <c r="C915" s="11">
        <v>0.99815665574839996</v>
      </c>
      <c r="D915" s="11">
        <v>9.9999999999999995E-8</v>
      </c>
    </row>
    <row r="916" spans="2:4" x14ac:dyDescent="0.4">
      <c r="B916" s="114">
        <v>482.79999999999001</v>
      </c>
      <c r="C916" s="11">
        <v>0.99814342015470103</v>
      </c>
      <c r="D916" s="11">
        <v>1.16106663306367E-7</v>
      </c>
    </row>
    <row r="917" spans="2:4" x14ac:dyDescent="0.4">
      <c r="B917" s="114">
        <v>482.99999999999</v>
      </c>
      <c r="C917" s="11">
        <v>0.99813172581314802</v>
      </c>
      <c r="D917" s="11">
        <v>1.60816593715248E-7</v>
      </c>
    </row>
    <row r="918" spans="2:4" x14ac:dyDescent="0.4">
      <c r="B918" s="114">
        <v>483.19999999998998</v>
      </c>
      <c r="C918" s="11">
        <v>0.998121692795508</v>
      </c>
      <c r="D918" s="11">
        <v>2.4949607514078498E-7</v>
      </c>
    </row>
    <row r="919" spans="2:4" x14ac:dyDescent="0.4">
      <c r="B919" s="114">
        <v>483.39999999998997</v>
      </c>
      <c r="C919" s="11">
        <v>0.998113372517338</v>
      </c>
      <c r="D919" s="11">
        <v>4.5738647121552399E-7</v>
      </c>
    </row>
    <row r="920" spans="2:4" x14ac:dyDescent="0.4">
      <c r="B920" s="114">
        <v>483.59999999999002</v>
      </c>
      <c r="C920" s="11">
        <v>0.99810662674405104</v>
      </c>
      <c r="D920" s="11">
        <v>1.0281599001130501E-6</v>
      </c>
    </row>
    <row r="921" spans="2:4" x14ac:dyDescent="0.4">
      <c r="B921" s="114">
        <v>483.79999999999001</v>
      </c>
      <c r="C921" s="11">
        <v>0.99810163857539103</v>
      </c>
      <c r="D921" s="11">
        <v>1.8617950678930901E-6</v>
      </c>
    </row>
    <row r="922" spans="2:4" x14ac:dyDescent="0.4">
      <c r="B922" s="114">
        <v>483.99999999999</v>
      </c>
      <c r="C922" s="11">
        <v>0.99809988262624505</v>
      </c>
      <c r="D922" s="11">
        <v>1.5440802394870901E-6</v>
      </c>
    </row>
    <row r="923" spans="2:4" x14ac:dyDescent="0.4">
      <c r="B923" s="114">
        <v>484.19999999998998</v>
      </c>
      <c r="C923" s="11">
        <v>0.99810083850384601</v>
      </c>
      <c r="D923" s="11">
        <v>6.22274393908249E-7</v>
      </c>
    </row>
    <row r="924" spans="2:4" x14ac:dyDescent="0.4">
      <c r="B924" s="114">
        <v>484.39999999998997</v>
      </c>
      <c r="C924" s="11">
        <v>0.99810331443645295</v>
      </c>
      <c r="D924" s="11">
        <v>2.8665146163414201E-7</v>
      </c>
    </row>
    <row r="925" spans="2:4" x14ac:dyDescent="0.4">
      <c r="B925" s="114">
        <v>484.59999999999002</v>
      </c>
      <c r="C925" s="11">
        <v>0.99810766098408799</v>
      </c>
      <c r="D925" s="11">
        <v>1.6093885273129E-7</v>
      </c>
    </row>
    <row r="926" spans="2:4" x14ac:dyDescent="0.4">
      <c r="B926" s="114">
        <v>484.79999999998898</v>
      </c>
      <c r="C926" s="11">
        <v>0.99811396578509504</v>
      </c>
      <c r="D926" s="11">
        <v>1.03403961190524E-7</v>
      </c>
    </row>
    <row r="927" spans="2:4" x14ac:dyDescent="0.4">
      <c r="B927" s="114">
        <v>484.99999999998897</v>
      </c>
      <c r="C927" s="11">
        <v>0.9981221895936</v>
      </c>
      <c r="D927" s="11">
        <v>9.9999999999999995E-8</v>
      </c>
    </row>
    <row r="928" spans="2:4" x14ac:dyDescent="0.4">
      <c r="B928" s="114">
        <v>485.19999999998902</v>
      </c>
      <c r="C928" s="11">
        <v>0.99813224258310995</v>
      </c>
      <c r="D928" s="11">
        <v>9.9999999999999995E-8</v>
      </c>
    </row>
    <row r="929" spans="2:4" x14ac:dyDescent="0.4">
      <c r="B929" s="114">
        <v>485.39999999998901</v>
      </c>
      <c r="C929" s="11">
        <v>0.99814400531950098</v>
      </c>
      <c r="D929" s="11">
        <v>9.9999999999999995E-8</v>
      </c>
    </row>
    <row r="930" spans="2:4" x14ac:dyDescent="0.4">
      <c r="B930" s="114">
        <v>485.599999999989</v>
      </c>
      <c r="C930" s="11">
        <v>0.99815733717849797</v>
      </c>
      <c r="D930" s="11">
        <v>9.9999999999999995E-8</v>
      </c>
    </row>
    <row r="931" spans="2:4" x14ac:dyDescent="0.4">
      <c r="B931" s="114">
        <v>485.79999999998898</v>
      </c>
      <c r="C931" s="11">
        <v>0.99817208158363502</v>
      </c>
      <c r="D931" s="11">
        <v>9.9999999999999995E-8</v>
      </c>
    </row>
    <row r="932" spans="2:4" x14ac:dyDescent="0.4">
      <c r="B932" s="114">
        <v>485.99999999998897</v>
      </c>
      <c r="C932" s="11">
        <v>0.99818807027696399</v>
      </c>
      <c r="D932" s="11">
        <v>9.9999999999999995E-8</v>
      </c>
    </row>
    <row r="933" spans="2:4" x14ac:dyDescent="0.4">
      <c r="B933" s="114">
        <v>486.19999999998902</v>
      </c>
      <c r="C933" s="11">
        <v>0.99820512719413801</v>
      </c>
      <c r="D933" s="11">
        <v>9.9999999999999995E-8</v>
      </c>
    </row>
    <row r="934" spans="2:4" x14ac:dyDescent="0.4">
      <c r="B934" s="114">
        <v>486.39999999998901</v>
      </c>
      <c r="C934" s="11">
        <v>0.99822307205038097</v>
      </c>
      <c r="D934" s="11">
        <v>9.9999999999999995E-8</v>
      </c>
    </row>
    <row r="935" spans="2:4" x14ac:dyDescent="0.4">
      <c r="B935" s="114">
        <v>486.599999999989</v>
      </c>
      <c r="C935" s="11">
        <v>0.99824172361986696</v>
      </c>
      <c r="D935" s="11">
        <v>9.9999999999999995E-8</v>
      </c>
    </row>
    <row r="936" spans="2:4" x14ac:dyDescent="0.4">
      <c r="B936" s="114">
        <v>486.79999999998898</v>
      </c>
      <c r="C936" s="11">
        <v>0.99826090266159395</v>
      </c>
      <c r="D936" s="11">
        <v>9.9999999999999995E-8</v>
      </c>
    </row>
    <row r="937" spans="2:4" x14ac:dyDescent="0.4">
      <c r="B937" s="114">
        <v>486.99999999998897</v>
      </c>
      <c r="C937" s="11">
        <v>0.99828043444860104</v>
      </c>
      <c r="D937" s="11">
        <v>9.9999999999999995E-8</v>
      </c>
    </row>
    <row r="938" spans="2:4" x14ac:dyDescent="0.4">
      <c r="B938" s="114">
        <v>487.19999999998902</v>
      </c>
      <c r="C938" s="11">
        <v>0.99830015087148105</v>
      </c>
      <c r="D938" s="11">
        <v>9.9999999999999995E-8</v>
      </c>
    </row>
    <row r="939" spans="2:4" x14ac:dyDescent="0.4">
      <c r="B939" s="114">
        <v>487.39999999998901</v>
      </c>
      <c r="C939" s="11">
        <v>0.99831989210286298</v>
      </c>
      <c r="D939" s="11">
        <v>9.9999999999999995E-8</v>
      </c>
    </row>
    <row r="940" spans="2:4" x14ac:dyDescent="0.4">
      <c r="B940" s="114">
        <v>487.599999999989</v>
      </c>
      <c r="C940" s="11">
        <v>0.99833950782062597</v>
      </c>
      <c r="D940" s="11">
        <v>9.9999999999999995E-8</v>
      </c>
    </row>
    <row r="941" spans="2:4" x14ac:dyDescent="0.4">
      <c r="B941" s="114">
        <v>487.79999999998898</v>
      </c>
      <c r="C941" s="11">
        <v>0.99835885798762902</v>
      </c>
      <c r="D941" s="11">
        <v>9.9999999999999995E-8</v>
      </c>
    </row>
    <row r="942" spans="2:4" x14ac:dyDescent="0.4">
      <c r="B942" s="114">
        <v>487.99999999998897</v>
      </c>
      <c r="C942" s="11">
        <v>0.99837781316128105</v>
      </c>
      <c r="D942" s="11">
        <v>9.9999999999999995E-8</v>
      </c>
    </row>
    <row r="943" spans="2:4" x14ac:dyDescent="0.4">
      <c r="B943" s="114">
        <v>488.19999999998902</v>
      </c>
      <c r="C943" s="11">
        <v>0.99839625421796296</v>
      </c>
      <c r="D943" s="11">
        <v>9.9999999999999995E-8</v>
      </c>
    </row>
    <row r="944" spans="2:4" x14ac:dyDescent="0.4">
      <c r="B944" s="114">
        <v>488.39999999998901</v>
      </c>
      <c r="C944" s="11">
        <v>0.99841407110035696</v>
      </c>
      <c r="D944" s="11">
        <v>9.9999999999999995E-8</v>
      </c>
    </row>
    <row r="945" spans="2:4" x14ac:dyDescent="0.4">
      <c r="B945" s="114">
        <v>488.599999999989</v>
      </c>
      <c r="C945" s="11">
        <v>0.99843115927346004</v>
      </c>
      <c r="D945" s="11">
        <v>1.2690957500291499E-7</v>
      </c>
    </row>
    <row r="946" spans="2:4" x14ac:dyDescent="0.4">
      <c r="B946" s="114">
        <v>488.79999999998898</v>
      </c>
      <c r="C946" s="11">
        <v>0.99844740928618003</v>
      </c>
      <c r="D946" s="11">
        <v>2.1356902409745999E-7</v>
      </c>
    </row>
    <row r="947" spans="2:4" x14ac:dyDescent="0.4">
      <c r="B947" s="114">
        <v>488.99999999998897</v>
      </c>
      <c r="C947" s="11">
        <v>0.99846267558034796</v>
      </c>
      <c r="D947" s="11">
        <v>4.15881475672635E-7</v>
      </c>
    </row>
    <row r="948" spans="2:4" x14ac:dyDescent="0.4">
      <c r="B948" s="114">
        <v>489.19999999998902</v>
      </c>
      <c r="C948" s="11">
        <v>0.99847677699112103</v>
      </c>
      <c r="D948" s="11">
        <v>8.5019873942047002E-7</v>
      </c>
    </row>
    <row r="949" spans="2:4" x14ac:dyDescent="0.4">
      <c r="B949" s="114">
        <v>489.39999999998901</v>
      </c>
      <c r="C949" s="11">
        <v>0.99849013493334204</v>
      </c>
      <c r="D949" s="11">
        <v>1.040213342348E-6</v>
      </c>
    </row>
    <row r="950" spans="2:4" x14ac:dyDescent="0.4">
      <c r="B950" s="114">
        <v>489.599999999989</v>
      </c>
      <c r="C950" s="11">
        <v>0.99850308249424402</v>
      </c>
      <c r="D950" s="11">
        <v>6.0516771017777497E-7</v>
      </c>
    </row>
    <row r="951" spans="2:4" x14ac:dyDescent="0.4">
      <c r="B951" s="114">
        <v>489.79999999998898</v>
      </c>
      <c r="C951" s="11">
        <v>0.99851481629986905</v>
      </c>
      <c r="D951" s="11">
        <v>3.0645942438869498E-7</v>
      </c>
    </row>
    <row r="952" spans="2:4" x14ac:dyDescent="0.4">
      <c r="B952" s="114">
        <v>489.99999999998897</v>
      </c>
      <c r="C952" s="11">
        <v>0.998525269326618</v>
      </c>
      <c r="D952" s="11">
        <v>1.77389426858277E-7</v>
      </c>
    </row>
    <row r="953" spans="2:4" x14ac:dyDescent="0.4">
      <c r="B953" s="114">
        <v>490.19999999998902</v>
      </c>
      <c r="C953" s="11">
        <v>0.99853451513430702</v>
      </c>
      <c r="D953" s="11">
        <v>1.16843802732332E-7</v>
      </c>
    </row>
    <row r="954" spans="2:4" x14ac:dyDescent="0.4">
      <c r="B954" s="114">
        <v>490.39999999998901</v>
      </c>
      <c r="C954" s="11">
        <v>0.99854257150671999</v>
      </c>
      <c r="D954" s="11">
        <v>9.9999999999999995E-8</v>
      </c>
    </row>
    <row r="955" spans="2:4" x14ac:dyDescent="0.4">
      <c r="B955" s="114">
        <v>490.599999999989</v>
      </c>
      <c r="C955" s="11">
        <v>0.99854943628497606</v>
      </c>
      <c r="D955" s="11">
        <v>9.9999999999999995E-8</v>
      </c>
    </row>
    <row r="956" spans="2:4" x14ac:dyDescent="0.4">
      <c r="B956" s="114">
        <v>490.79999999998898</v>
      </c>
      <c r="C956" s="11">
        <v>0.99855510320193597</v>
      </c>
      <c r="D956" s="11">
        <v>9.9999999999999995E-8</v>
      </c>
    </row>
    <row r="957" spans="2:4" x14ac:dyDescent="0.4">
      <c r="B957" s="114">
        <v>490.99999999998897</v>
      </c>
      <c r="C957" s="11">
        <v>0.99855956689191305</v>
      </c>
      <c r="D957" s="11">
        <v>9.9999999999999995E-8</v>
      </c>
    </row>
    <row r="958" spans="2:4" x14ac:dyDescent="0.4">
      <c r="B958" s="114">
        <v>491.19999999998902</v>
      </c>
      <c r="C958" s="11">
        <v>0.99856282453890299</v>
      </c>
      <c r="D958" s="11">
        <v>9.9999999999999995E-8</v>
      </c>
    </row>
    <row r="959" spans="2:4" x14ac:dyDescent="0.4">
      <c r="B959" s="114">
        <v>491.39999999998901</v>
      </c>
      <c r="C959" s="11">
        <v>0.99856487645639802</v>
      </c>
      <c r="D959" s="11">
        <v>9.9999999999999995E-8</v>
      </c>
    </row>
    <row r="960" spans="2:4" x14ac:dyDescent="0.4">
      <c r="B960" s="114">
        <v>491.599999999989</v>
      </c>
      <c r="C960" s="11">
        <v>0.99856572632001095</v>
      </c>
      <c r="D960" s="11">
        <v>9.9999999999999995E-8</v>
      </c>
    </row>
    <row r="961" spans="2:4" x14ac:dyDescent="0.4">
      <c r="B961" s="114">
        <v>491.79999999998898</v>
      </c>
      <c r="C961" s="11">
        <v>0.99856538130072503</v>
      </c>
      <c r="D961" s="11">
        <v>9.9999999999999995E-8</v>
      </c>
    </row>
    <row r="962" spans="2:4" x14ac:dyDescent="0.4">
      <c r="B962" s="114">
        <v>491.99999999998897</v>
      </c>
      <c r="C962" s="11">
        <v>0.99856385218737898</v>
      </c>
      <c r="D962" s="11">
        <v>9.9999999999999995E-8</v>
      </c>
    </row>
    <row r="963" spans="2:4" x14ac:dyDescent="0.4">
      <c r="B963" s="114">
        <v>492.19999999998902</v>
      </c>
      <c r="C963" s="11">
        <v>0.99856115352282004</v>
      </c>
      <c r="D963" s="11">
        <v>9.9999999999999995E-8</v>
      </c>
    </row>
    <row r="964" spans="2:4" x14ac:dyDescent="0.4">
      <c r="B964" s="114">
        <v>492.39999999998901</v>
      </c>
      <c r="C964" s="11">
        <v>0.99855730373959595</v>
      </c>
      <c r="D964" s="11">
        <v>9.9999999999999995E-8</v>
      </c>
    </row>
    <row r="965" spans="2:4" x14ac:dyDescent="0.4">
      <c r="B965" s="114">
        <v>492.599999999989</v>
      </c>
      <c r="C965" s="11">
        <v>0.99855232523437099</v>
      </c>
      <c r="D965" s="11">
        <v>9.9999999999999995E-8</v>
      </c>
    </row>
    <row r="966" spans="2:4" x14ac:dyDescent="0.4">
      <c r="B966" s="114">
        <v>492.79999999998898</v>
      </c>
      <c r="C966" s="11">
        <v>0.99854624422579097</v>
      </c>
      <c r="D966" s="11">
        <v>9.9999999999999995E-8</v>
      </c>
    </row>
    <row r="967" spans="2:4" x14ac:dyDescent="0.4">
      <c r="B967" s="114">
        <v>492.99999999998897</v>
      </c>
      <c r="C967" s="11">
        <v>0.99853909000439001</v>
      </c>
      <c r="D967" s="11">
        <v>1.09420111852293E-7</v>
      </c>
    </row>
    <row r="968" spans="2:4" x14ac:dyDescent="0.4">
      <c r="B968" s="114">
        <v>493.19999999998902</v>
      </c>
      <c r="C968" s="11">
        <v>0.99853089256738803</v>
      </c>
      <c r="D968" s="11">
        <v>1.5732947339529099E-7</v>
      </c>
    </row>
    <row r="969" spans="2:4" x14ac:dyDescent="0.4">
      <c r="B969" s="114">
        <v>493.39999999998901</v>
      </c>
      <c r="C969" s="11">
        <v>0.99852167636547495</v>
      </c>
      <c r="D969" s="11">
        <v>2.4739618464560002E-7</v>
      </c>
    </row>
    <row r="970" spans="2:4" x14ac:dyDescent="0.4">
      <c r="B970" s="114">
        <v>493.599999999989</v>
      </c>
      <c r="C970" s="11">
        <v>0.99851145111595996</v>
      </c>
      <c r="D970" s="11">
        <v>4.22918118646311E-7</v>
      </c>
    </row>
    <row r="971" spans="2:4" x14ac:dyDescent="0.4">
      <c r="B971" s="114">
        <v>493.79999999998898</v>
      </c>
      <c r="C971" s="11">
        <v>0.99850026961625604</v>
      </c>
      <c r="D971" s="11">
        <v>6.91689543632383E-7</v>
      </c>
    </row>
    <row r="972" spans="2:4" x14ac:dyDescent="0.4">
      <c r="B972" s="114">
        <v>493.99999999998897</v>
      </c>
      <c r="C972" s="11">
        <v>0.998488498579992</v>
      </c>
      <c r="D972" s="11">
        <v>7.5597676890312797E-7</v>
      </c>
    </row>
    <row r="973" spans="2:4" x14ac:dyDescent="0.4">
      <c r="B973" s="114">
        <v>494.19999999998902</v>
      </c>
      <c r="C973" s="11">
        <v>0.99847633078405196</v>
      </c>
      <c r="D973" s="11">
        <v>4.9994043545827903E-7</v>
      </c>
    </row>
    <row r="974" spans="2:4" x14ac:dyDescent="0.4">
      <c r="B974" s="114">
        <v>494.39999999998901</v>
      </c>
      <c r="C974" s="11">
        <v>0.99846348781430105</v>
      </c>
      <c r="D974" s="11">
        <v>2.8735546359192399E-7</v>
      </c>
    </row>
    <row r="975" spans="2:4" x14ac:dyDescent="0.4">
      <c r="B975" s="114">
        <v>494.599999999989</v>
      </c>
      <c r="C975" s="11">
        <v>0.99845000712927101</v>
      </c>
      <c r="D975" s="11">
        <v>1.7588446118890499E-7</v>
      </c>
    </row>
    <row r="976" spans="2:4" x14ac:dyDescent="0.4">
      <c r="B976" s="114">
        <v>494.79999999998898</v>
      </c>
      <c r="C976" s="11">
        <v>0.99843604100892602</v>
      </c>
      <c r="D976" s="11">
        <v>1.17787344807271E-7</v>
      </c>
    </row>
    <row r="977" spans="2:4" x14ac:dyDescent="0.4">
      <c r="B977" s="114">
        <v>494.99999999998897</v>
      </c>
      <c r="C977" s="11">
        <v>0.99842173109546595</v>
      </c>
      <c r="D977" s="11">
        <v>9.9999999999999995E-8</v>
      </c>
    </row>
    <row r="978" spans="2:4" x14ac:dyDescent="0.4">
      <c r="B978" s="114">
        <v>495.19999999998902</v>
      </c>
      <c r="C978" s="11">
        <v>0.998407212772911</v>
      </c>
      <c r="D978" s="11">
        <v>9.9999999999999995E-8</v>
      </c>
    </row>
    <row r="979" spans="2:4" x14ac:dyDescent="0.4">
      <c r="B979" s="114">
        <v>495.39999999998901</v>
      </c>
      <c r="C979" s="11">
        <v>0.99839262322521105</v>
      </c>
      <c r="D979" s="11">
        <v>9.9999999999999995E-8</v>
      </c>
    </row>
    <row r="980" spans="2:4" x14ac:dyDescent="0.4">
      <c r="B980" s="114">
        <v>495.599999999989</v>
      </c>
      <c r="C980" s="11">
        <v>0.99837810443319897</v>
      </c>
      <c r="D980" s="11">
        <v>9.9999999999999995E-8</v>
      </c>
    </row>
    <row r="981" spans="2:4" x14ac:dyDescent="0.4">
      <c r="B981" s="114">
        <v>495.79999999998898</v>
      </c>
      <c r="C981" s="11">
        <v>0.99836380361782295</v>
      </c>
      <c r="D981" s="11">
        <v>9.9999999999999995E-8</v>
      </c>
    </row>
    <row r="982" spans="2:4" x14ac:dyDescent="0.4">
      <c r="B982" s="114">
        <v>495.99999999998897</v>
      </c>
      <c r="C982" s="11">
        <v>0.99834987245566498</v>
      </c>
      <c r="D982" s="11">
        <v>9.9999999999999995E-8</v>
      </c>
    </row>
    <row r="983" spans="2:4" x14ac:dyDescent="0.4">
      <c r="B983" s="114">
        <v>496.19999999998902</v>
      </c>
      <c r="C983" s="11">
        <v>0.99833646558866795</v>
      </c>
      <c r="D983" s="11">
        <v>9.9999999999999995E-8</v>
      </c>
    </row>
    <row r="984" spans="2:4" x14ac:dyDescent="0.4">
      <c r="B984" s="114">
        <v>496.39999999998901</v>
      </c>
      <c r="C984" s="11">
        <v>0.99832373864600199</v>
      </c>
      <c r="D984" s="11">
        <v>9.9999999999999995E-8</v>
      </c>
    </row>
    <row r="985" spans="2:4" x14ac:dyDescent="0.4">
      <c r="B985" s="114">
        <v>496.599999999989</v>
      </c>
      <c r="C985" s="11">
        <v>0.99831184589325295</v>
      </c>
      <c r="D985" s="11">
        <v>9.9999999999999995E-8</v>
      </c>
    </row>
    <row r="986" spans="2:4" x14ac:dyDescent="0.4">
      <c r="B986" s="114">
        <v>496.79999999998898</v>
      </c>
      <c r="C986" s="11">
        <v>0.99830093759584904</v>
      </c>
      <c r="D986" s="11">
        <v>9.9999999999999995E-8</v>
      </c>
    </row>
    <row r="987" spans="2:4" x14ac:dyDescent="0.4">
      <c r="B987" s="114">
        <v>496.99999999998897</v>
      </c>
      <c r="C987" s="11">
        <v>0.99829115718265204</v>
      </c>
      <c r="D987" s="11">
        <v>9.9999999999999995E-8</v>
      </c>
    </row>
    <row r="988" spans="2:4" x14ac:dyDescent="0.4">
      <c r="B988" s="114">
        <v>497.19999999998902</v>
      </c>
      <c r="C988" s="11">
        <v>0.998282638303846</v>
      </c>
      <c r="D988" s="11">
        <v>9.9999999999999995E-8</v>
      </c>
    </row>
    <row r="989" spans="2:4" x14ac:dyDescent="0.4">
      <c r="B989" s="114">
        <v>497.39999999998901</v>
      </c>
      <c r="C989" s="11">
        <v>0.99827550188604797</v>
      </c>
      <c r="D989" s="11">
        <v>9.9999999999999995E-8</v>
      </c>
    </row>
    <row r="990" spans="2:4" x14ac:dyDescent="0.4">
      <c r="B990" s="114">
        <v>497.599999999989</v>
      </c>
      <c r="C990" s="11">
        <v>0.99826985329172602</v>
      </c>
      <c r="D990" s="11">
        <v>9.9999999999999995E-8</v>
      </c>
    </row>
    <row r="991" spans="2:4" x14ac:dyDescent="0.4">
      <c r="B991" s="114">
        <v>497.79999999998898</v>
      </c>
      <c r="C991" s="11">
        <v>0.99826577968355201</v>
      </c>
      <c r="D991" s="11">
        <v>9.9999999999999995E-8</v>
      </c>
    </row>
    <row r="992" spans="2:4" x14ac:dyDescent="0.4">
      <c r="B992" s="114">
        <v>497.99999999998897</v>
      </c>
      <c r="C992" s="11">
        <v>0.99826334766919</v>
      </c>
      <c r="D992" s="11">
        <v>9.9999999999999995E-8</v>
      </c>
    </row>
    <row r="993" spans="2:4" x14ac:dyDescent="0.4">
      <c r="B993" s="114">
        <v>498.19999999998902</v>
      </c>
      <c r="C993" s="11">
        <v>0.99826260123578203</v>
      </c>
      <c r="D993" s="11">
        <v>9.9999999999999995E-8</v>
      </c>
    </row>
    <row r="994" spans="2:4" x14ac:dyDescent="0.4">
      <c r="B994" s="114">
        <v>498.39999999998901</v>
      </c>
      <c r="C994" s="11">
        <v>0.99826355981076698</v>
      </c>
      <c r="D994" s="11">
        <v>9.9999999999999995E-8</v>
      </c>
    </row>
    <row r="995" spans="2:4" x14ac:dyDescent="0.4">
      <c r="B995" s="114">
        <v>498.599999999989</v>
      </c>
      <c r="C995" s="11">
        <v>0.99826621576608798</v>
      </c>
      <c r="D995" s="11">
        <v>1.2090925495828401E-7</v>
      </c>
    </row>
    <row r="996" spans="2:4" x14ac:dyDescent="0.4">
      <c r="B996" s="114">
        <v>498.79999999998898</v>
      </c>
      <c r="C996" s="11">
        <v>0.99827052876378797</v>
      </c>
      <c r="D996" s="11">
        <v>1.8348904286776699E-7</v>
      </c>
    </row>
    <row r="997" spans="2:4" x14ac:dyDescent="0.4">
      <c r="B997" s="114">
        <v>498.99999999998897</v>
      </c>
      <c r="C997" s="11">
        <v>0.99827640513086302</v>
      </c>
      <c r="D997" s="11">
        <v>3.2076094802342101E-7</v>
      </c>
    </row>
    <row r="998" spans="2:4" x14ac:dyDescent="0.4">
      <c r="B998" s="114">
        <v>499.19999999998902</v>
      </c>
      <c r="C998" s="11">
        <v>0.99828358834129205</v>
      </c>
      <c r="D998" s="11">
        <v>7.1934631538928397E-7</v>
      </c>
    </row>
    <row r="999" spans="2:4" x14ac:dyDescent="0.4">
      <c r="B999" s="114">
        <v>499.39999999998901</v>
      </c>
      <c r="C999" s="11">
        <v>0.99829100804016901</v>
      </c>
      <c r="D999" s="11">
        <v>2.3586031391317299E-6</v>
      </c>
    </row>
    <row r="1000" spans="2:4" x14ac:dyDescent="0.4">
      <c r="B1000" s="114">
        <v>499.599999999989</v>
      </c>
      <c r="C1000" s="11">
        <v>0.99830002321129596</v>
      </c>
      <c r="D1000" s="11">
        <v>3.7763092315788601E-6</v>
      </c>
    </row>
    <row r="1001" spans="2:4" x14ac:dyDescent="0.4">
      <c r="B1001" s="114">
        <v>499.79999999998898</v>
      </c>
      <c r="C1001" s="11">
        <v>0.99831335872300697</v>
      </c>
      <c r="D1001" s="11">
        <v>2.1291925210553398E-6</v>
      </c>
    </row>
    <row r="1002" spans="2:4" x14ac:dyDescent="0.4">
      <c r="B1002" s="114">
        <v>499.99999999998897</v>
      </c>
      <c r="C1002" s="11">
        <v>0.99832762386243701</v>
      </c>
      <c r="D1002" s="11">
        <v>6.6684151540671203E-7</v>
      </c>
    </row>
    <row r="1003" spans="2:4" x14ac:dyDescent="0.4">
      <c r="B1003" s="114">
        <v>500.19999999998902</v>
      </c>
      <c r="C1003" s="11">
        <v>0.99834175867067099</v>
      </c>
      <c r="D1003" s="11">
        <v>3.0609868393154202E-7</v>
      </c>
    </row>
    <row r="1004" spans="2:4" x14ac:dyDescent="0.4">
      <c r="B1004" s="114">
        <v>500.39999999998901</v>
      </c>
      <c r="C1004" s="11">
        <v>0.99835648575249802</v>
      </c>
      <c r="D1004" s="11">
        <v>1.7624488753193901E-7</v>
      </c>
    </row>
    <row r="1005" spans="2:4" x14ac:dyDescent="0.4">
      <c r="B1005" s="114">
        <v>500.599999999989</v>
      </c>
      <c r="C1005" s="11">
        <v>0.99837181363674898</v>
      </c>
      <c r="D1005" s="11">
        <v>1.16007003430223E-7</v>
      </c>
    </row>
    <row r="1006" spans="2:4" x14ac:dyDescent="0.4">
      <c r="B1006" s="114">
        <v>500.79999999998898</v>
      </c>
      <c r="C1006" s="11">
        <v>0.99838763062003899</v>
      </c>
      <c r="D1006" s="11">
        <v>9.9999999999999995E-8</v>
      </c>
    </row>
    <row r="1007" spans="2:4" x14ac:dyDescent="0.4">
      <c r="B1007" s="114">
        <v>500.99999999998897</v>
      </c>
      <c r="C1007" s="11">
        <v>0.99840379912749</v>
      </c>
      <c r="D1007" s="11">
        <v>9.9999999999999995E-8</v>
      </c>
    </row>
    <row r="1008" spans="2:4" x14ac:dyDescent="0.4">
      <c r="B1008" s="114">
        <v>501.19999999998902</v>
      </c>
      <c r="C1008" s="11">
        <v>0.99842017677695605</v>
      </c>
      <c r="D1008" s="11">
        <v>9.9999999999999995E-8</v>
      </c>
    </row>
    <row r="1009" spans="2:4" x14ac:dyDescent="0.4">
      <c r="B1009" s="114">
        <v>501.39999999998901</v>
      </c>
      <c r="C1009" s="11">
        <v>0.99843662339085704</v>
      </c>
      <c r="D1009" s="11">
        <v>9.9999999999999995E-8</v>
      </c>
    </row>
    <row r="1010" spans="2:4" x14ac:dyDescent="0.4">
      <c r="B1010" s="114">
        <v>501.599999999989</v>
      </c>
      <c r="C1010" s="11">
        <v>0.99845300418842498</v>
      </c>
      <c r="D1010" s="11">
        <v>9.9999999999999995E-8</v>
      </c>
    </row>
    <row r="1011" spans="2:4" x14ac:dyDescent="0.4">
      <c r="B1011" s="114">
        <v>501.79999999998898</v>
      </c>
      <c r="C1011" s="11">
        <v>0.99846919155208302</v>
      </c>
      <c r="D1011" s="11">
        <v>9.9999999999999995E-8</v>
      </c>
    </row>
    <row r="1012" spans="2:4" x14ac:dyDescent="0.4">
      <c r="B1012" s="114">
        <v>501.99999999998897</v>
      </c>
      <c r="C1012" s="11">
        <v>0.99848506607822596</v>
      </c>
      <c r="D1012" s="11">
        <v>9.9999999999999995E-8</v>
      </c>
    </row>
    <row r="1013" spans="2:4" x14ac:dyDescent="0.4">
      <c r="B1013" s="114">
        <v>502.19999999998902</v>
      </c>
      <c r="C1013" s="11">
        <v>0.99850051717618304</v>
      </c>
      <c r="D1013" s="11">
        <v>9.9999999999999995E-8</v>
      </c>
    </row>
    <row r="1014" spans="2:4" x14ac:dyDescent="0.4">
      <c r="B1014" s="114">
        <v>502.39999999998798</v>
      </c>
      <c r="C1014" s="11">
        <v>0.99851544334029596</v>
      </c>
      <c r="D1014" s="11">
        <v>9.9999999999999995E-8</v>
      </c>
    </row>
    <row r="1015" spans="2:4" x14ac:dyDescent="0.4">
      <c r="B1015" s="114">
        <v>502.59999999998797</v>
      </c>
      <c r="C1015" s="11">
        <v>0.99852975217193496</v>
      </c>
      <c r="D1015" s="11">
        <v>9.9999999999999995E-8</v>
      </c>
    </row>
    <row r="1016" spans="2:4" x14ac:dyDescent="0.4">
      <c r="B1016" s="114">
        <v>502.79999999998802</v>
      </c>
      <c r="C1016" s="11">
        <v>0.99854336020837398</v>
      </c>
      <c r="D1016" s="11">
        <v>9.9999999999999995E-8</v>
      </c>
    </row>
    <row r="1017" spans="2:4" x14ac:dyDescent="0.4">
      <c r="B1017" s="114">
        <v>502.99999999998801</v>
      </c>
      <c r="C1017" s="11">
        <v>0.99855619260565098</v>
      </c>
      <c r="D1017" s="11">
        <v>9.9999999999999995E-8</v>
      </c>
    </row>
    <row r="1018" spans="2:4" x14ac:dyDescent="0.4">
      <c r="B1018" s="114">
        <v>503.19999999998799</v>
      </c>
      <c r="C1018" s="11">
        <v>0.99856818271629</v>
      </c>
      <c r="D1018" s="11">
        <v>9.9999999999999995E-8</v>
      </c>
    </row>
    <row r="1019" spans="2:4" x14ac:dyDescent="0.4">
      <c r="B1019" s="114">
        <v>503.39999999998798</v>
      </c>
      <c r="C1019" s="11">
        <v>0.99857927159729898</v>
      </c>
      <c r="D1019" s="11">
        <v>9.9999999999999995E-8</v>
      </c>
    </row>
    <row r="1020" spans="2:4" x14ac:dyDescent="0.4">
      <c r="B1020" s="114">
        <v>503.59999999998797</v>
      </c>
      <c r="C1020" s="11">
        <v>0.99858940747912195</v>
      </c>
      <c r="D1020" s="11">
        <v>9.9999999999999995E-8</v>
      </c>
    </row>
    <row r="1021" spans="2:4" x14ac:dyDescent="0.4">
      <c r="B1021" s="114">
        <v>503.79999999998802</v>
      </c>
      <c r="C1021" s="11">
        <v>0.99859854522165004</v>
      </c>
      <c r="D1021" s="11">
        <v>9.9999999999999995E-8</v>
      </c>
    </row>
    <row r="1022" spans="2:4" x14ac:dyDescent="0.4">
      <c r="B1022" s="114">
        <v>503.99999999998801</v>
      </c>
      <c r="C1022" s="11">
        <v>0.99860664577884894</v>
      </c>
      <c r="D1022" s="11">
        <v>9.9999999999999995E-8</v>
      </c>
    </row>
    <row r="1023" spans="2:4" x14ac:dyDescent="0.4">
      <c r="B1023" s="114">
        <v>504.19999999998799</v>
      </c>
      <c r="C1023" s="11">
        <v>0.99861367568946202</v>
      </c>
      <c r="D1023" s="11">
        <v>9.9999999999999995E-8</v>
      </c>
    </row>
    <row r="1024" spans="2:4" x14ac:dyDescent="0.4">
      <c r="B1024" s="114">
        <v>504.39999999998798</v>
      </c>
      <c r="C1024" s="11">
        <v>0.99861960660718596</v>
      </c>
      <c r="D1024" s="11">
        <v>9.9999999999999995E-8</v>
      </c>
    </row>
    <row r="1025" spans="2:4" x14ac:dyDescent="0.4">
      <c r="B1025" s="114">
        <v>504.59999999998797</v>
      </c>
      <c r="C1025" s="11">
        <v>0.99862441487972997</v>
      </c>
      <c r="D1025" s="11">
        <v>9.9999999999999995E-8</v>
      </c>
    </row>
    <row r="1026" spans="2:4" x14ac:dyDescent="0.4">
      <c r="B1026" s="114">
        <v>504.79999999998802</v>
      </c>
      <c r="C1026" s="11">
        <v>0.99862808118180801</v>
      </c>
      <c r="D1026" s="11">
        <v>9.9999999999999995E-8</v>
      </c>
    </row>
    <row r="1027" spans="2:4" x14ac:dyDescent="0.4">
      <c r="B1027" s="114">
        <v>504.99999999998801</v>
      </c>
      <c r="C1027" s="11">
        <v>0.99863059020230804</v>
      </c>
      <c r="D1027" s="11">
        <v>9.9999999999999995E-8</v>
      </c>
    </row>
    <row r="1028" spans="2:4" x14ac:dyDescent="0.4">
      <c r="B1028" s="114">
        <v>505.19999999998799</v>
      </c>
      <c r="C1028" s="11">
        <v>0.998631930379282</v>
      </c>
      <c r="D1028" s="11">
        <v>9.9999999999999995E-8</v>
      </c>
    </row>
    <row r="1029" spans="2:4" x14ac:dyDescent="0.4">
      <c r="B1029" s="114">
        <v>505.39999999998798</v>
      </c>
      <c r="C1029" s="11">
        <v>0.99863209366552996</v>
      </c>
      <c r="D1029" s="11">
        <v>9.9999999999999995E-8</v>
      </c>
    </row>
    <row r="1030" spans="2:4" x14ac:dyDescent="0.4">
      <c r="B1030" s="114">
        <v>505.59999999998797</v>
      </c>
      <c r="C1030" s="11">
        <v>0.99863107530413597</v>
      </c>
      <c r="D1030" s="11">
        <v>1.15831485899116E-7</v>
      </c>
    </row>
    <row r="1031" spans="2:4" x14ac:dyDescent="0.4">
      <c r="B1031" s="114">
        <v>505.79999999998802</v>
      </c>
      <c r="C1031" s="11">
        <v>0.99862887358421704</v>
      </c>
      <c r="D1031" s="11">
        <v>1.49099564545057E-7</v>
      </c>
    </row>
    <row r="1032" spans="2:4" x14ac:dyDescent="0.4">
      <c r="B1032" s="114">
        <v>505.99999999998801</v>
      </c>
      <c r="C1032" s="11">
        <v>0.99862548955803698</v>
      </c>
      <c r="D1032" s="11">
        <v>1.9626955544676099E-7</v>
      </c>
    </row>
    <row r="1033" spans="2:4" x14ac:dyDescent="0.4">
      <c r="B1033" s="114">
        <v>506.19999999998799</v>
      </c>
      <c r="C1033" s="11">
        <v>0.99862092682774495</v>
      </c>
      <c r="D1033" s="11">
        <v>2.6374649181497899E-7</v>
      </c>
    </row>
    <row r="1034" spans="2:4" x14ac:dyDescent="0.4">
      <c r="B1034" s="114">
        <v>506.39999999998798</v>
      </c>
      <c r="C1034" s="11">
        <v>0.99861519195702098</v>
      </c>
      <c r="D1034" s="11">
        <v>3.5986763327693101E-7</v>
      </c>
    </row>
    <row r="1035" spans="2:4" x14ac:dyDescent="0.4">
      <c r="B1035" s="114">
        <v>506.59999999998797</v>
      </c>
      <c r="C1035" s="11">
        <v>0.99860829727085698</v>
      </c>
      <c r="D1035" s="11">
        <v>4.92570237742823E-7</v>
      </c>
    </row>
    <row r="1036" spans="2:4" x14ac:dyDescent="0.4">
      <c r="B1036" s="114">
        <v>506.79999999998802</v>
      </c>
      <c r="C1036" s="11">
        <v>0.99860026956115999</v>
      </c>
      <c r="D1036" s="11">
        <v>6.6123967662717999E-7</v>
      </c>
    </row>
    <row r="1037" spans="2:4" x14ac:dyDescent="0.4">
      <c r="B1037" s="114">
        <v>506.99999999998801</v>
      </c>
      <c r="C1037" s="11">
        <v>0.99859116537471504</v>
      </c>
      <c r="D1037" s="11">
        <v>8.4204770359996697E-7</v>
      </c>
    </row>
    <row r="1038" spans="2:4" x14ac:dyDescent="0.4">
      <c r="B1038" s="114">
        <v>507.19999999998799</v>
      </c>
      <c r="C1038" s="11">
        <v>0.99858107540170105</v>
      </c>
      <c r="D1038" s="11">
        <v>9.8423387731376493E-7</v>
      </c>
    </row>
    <row r="1039" spans="2:4" x14ac:dyDescent="0.4">
      <c r="B1039" s="114">
        <v>507.39999999998798</v>
      </c>
      <c r="C1039" s="11">
        <v>0.99857009127806196</v>
      </c>
      <c r="D1039" s="11">
        <v>1.0440003614789999E-6</v>
      </c>
    </row>
    <row r="1040" spans="2:4" x14ac:dyDescent="0.4">
      <c r="B1040" s="114">
        <v>507.59999999998797</v>
      </c>
      <c r="C1040" s="11">
        <v>0.99855826676283099</v>
      </c>
      <c r="D1040" s="11">
        <v>1.0240882631530101E-6</v>
      </c>
    </row>
    <row r="1041" spans="2:4" x14ac:dyDescent="0.4">
      <c r="B1041" s="114">
        <v>507.79999999998802</v>
      </c>
      <c r="C1041" s="11">
        <v>0.99854563102774896</v>
      </c>
      <c r="D1041" s="11">
        <v>9.6128477264154004E-7</v>
      </c>
    </row>
    <row r="1042" spans="2:4" x14ac:dyDescent="0.4">
      <c r="B1042" s="114">
        <v>507.99999999998801</v>
      </c>
      <c r="C1042" s="11">
        <v>0.99853222537223996</v>
      </c>
      <c r="D1042" s="11">
        <v>8.9045994957697404E-7</v>
      </c>
    </row>
    <row r="1043" spans="2:4" x14ac:dyDescent="0.4">
      <c r="B1043" s="114">
        <v>508.19999999998799</v>
      </c>
      <c r="C1043" s="11">
        <v>0.99851811782995603</v>
      </c>
      <c r="D1043" s="11">
        <v>8.3061352459141595E-7</v>
      </c>
    </row>
    <row r="1044" spans="2:4" x14ac:dyDescent="0.4">
      <c r="B1044" s="114">
        <v>508.39999999998798</v>
      </c>
      <c r="C1044" s="11">
        <v>0.99850339979193803</v>
      </c>
      <c r="D1044" s="11">
        <v>7.8878542617403895E-7</v>
      </c>
    </row>
    <row r="1045" spans="2:4" x14ac:dyDescent="0.4">
      <c r="B1045" s="114">
        <v>508.59999999998797</v>
      </c>
      <c r="C1045" s="11">
        <v>0.99848817997446204</v>
      </c>
      <c r="D1045" s="11">
        <v>7.6646270395145401E-7</v>
      </c>
    </row>
    <row r="1046" spans="2:4" x14ac:dyDescent="0.4">
      <c r="B1046" s="114">
        <v>508.79999999998802</v>
      </c>
      <c r="C1046" s="11">
        <v>0.998472580702227</v>
      </c>
      <c r="D1046" s="11">
        <v>7.6345646987851E-7</v>
      </c>
    </row>
    <row r="1047" spans="2:4" x14ac:dyDescent="0.4">
      <c r="B1047" s="114">
        <v>508.99999999998801</v>
      </c>
      <c r="C1047" s="11">
        <v>0.99845673605635299</v>
      </c>
      <c r="D1047" s="11">
        <v>7.7963963262368603E-7</v>
      </c>
    </row>
    <row r="1048" spans="2:4" x14ac:dyDescent="0.4">
      <c r="B1048" s="114">
        <v>509.19999999998799</v>
      </c>
      <c r="C1048" s="11">
        <v>0.99844079078182102</v>
      </c>
      <c r="D1048" s="11">
        <v>8.15592294989773E-7</v>
      </c>
    </row>
    <row r="1049" spans="2:4" x14ac:dyDescent="0.4">
      <c r="B1049" s="114">
        <v>509.39999999998798</v>
      </c>
      <c r="C1049" s="11">
        <v>0.99842489931067502</v>
      </c>
      <c r="D1049" s="11">
        <v>8.7274444867550603E-7</v>
      </c>
    </row>
    <row r="1050" spans="2:4" x14ac:dyDescent="0.4">
      <c r="B1050" s="114">
        <v>509.59999999998797</v>
      </c>
      <c r="C1050" s="11">
        <v>0.99840922468027204</v>
      </c>
      <c r="D1050" s="11">
        <v>9.5319076863562698E-7</v>
      </c>
    </row>
    <row r="1051" spans="2:4" x14ac:dyDescent="0.4">
      <c r="B1051" s="114">
        <v>509.79999999998802</v>
      </c>
      <c r="C1051" s="11">
        <v>0.99839393743041505</v>
      </c>
      <c r="D1051" s="11">
        <v>1.05906077796463E-6</v>
      </c>
    </row>
    <row r="1052" spans="2:4" x14ac:dyDescent="0.4">
      <c r="B1052" s="114">
        <v>509.99999999998801</v>
      </c>
      <c r="C1052" s="11">
        <v>0.99837921482333103</v>
      </c>
      <c r="D1052" s="11">
        <v>1.19108549044253E-6</v>
      </c>
    </row>
    <row r="1053" spans="2:4" x14ac:dyDescent="0.4">
      <c r="B1053" s="114">
        <v>510.19999999998799</v>
      </c>
      <c r="C1053" s="11">
        <v>0.99836524087668799</v>
      </c>
      <c r="D1053" s="11">
        <v>1.3458783808996401E-6</v>
      </c>
    </row>
    <row r="1054" spans="2:4" x14ac:dyDescent="0.4">
      <c r="B1054" s="114">
        <v>510.39999999998798</v>
      </c>
      <c r="C1054" s="11">
        <v>0.99835220729026497</v>
      </c>
      <c r="D1054" s="11">
        <v>1.51188557005831E-6</v>
      </c>
    </row>
    <row r="1055" spans="2:4" x14ac:dyDescent="0.4">
      <c r="B1055" s="114">
        <v>510.59999999998797</v>
      </c>
      <c r="C1055" s="11">
        <v>0.99834031354250596</v>
      </c>
      <c r="D1055" s="11">
        <v>1.6658010432446101E-6</v>
      </c>
    </row>
    <row r="1056" spans="2:4" x14ac:dyDescent="0.4">
      <c r="B1056" s="114">
        <v>510.79999999998802</v>
      </c>
      <c r="C1056" s="11">
        <v>0.99832976133710705</v>
      </c>
      <c r="D1056" s="11">
        <v>1.7743405086546401E-6</v>
      </c>
    </row>
    <row r="1057" spans="2:4" x14ac:dyDescent="0.4">
      <c r="B1057" s="114">
        <v>510.99999999998801</v>
      </c>
      <c r="C1057" s="11">
        <v>0.99832073868534899</v>
      </c>
      <c r="D1057" s="11">
        <v>1.80622468723331E-6</v>
      </c>
    </row>
    <row r="1058" spans="2:4" x14ac:dyDescent="0.4">
      <c r="B1058" s="114">
        <v>511.19999999998799</v>
      </c>
      <c r="C1058" s="11">
        <v>0.99831339831385602</v>
      </c>
      <c r="D1058" s="11">
        <v>1.74985746605004E-6</v>
      </c>
    </row>
    <row r="1059" spans="2:4" x14ac:dyDescent="0.4">
      <c r="B1059" s="114">
        <v>511.39999999998798</v>
      </c>
      <c r="C1059" s="11">
        <v>0.99830784617645896</v>
      </c>
      <c r="D1059" s="11">
        <v>1.6210861898143E-6</v>
      </c>
    </row>
    <row r="1060" spans="2:4" x14ac:dyDescent="0.4">
      <c r="B1060" s="114">
        <v>511.59999999998797</v>
      </c>
      <c r="C1060" s="11">
        <v>0.99830414868695705</v>
      </c>
      <c r="D1060" s="11">
        <v>1.4525968889925401E-6</v>
      </c>
    </row>
    <row r="1061" spans="2:4" x14ac:dyDescent="0.4">
      <c r="B1061" s="114">
        <v>511.79999999998802</v>
      </c>
      <c r="C1061" s="11">
        <v>0.99830234762393999</v>
      </c>
      <c r="D1061" s="11">
        <v>1.2761534968568799E-6</v>
      </c>
    </row>
    <row r="1062" spans="2:4" x14ac:dyDescent="0.4">
      <c r="B1062" s="114">
        <v>511.99999999998801</v>
      </c>
      <c r="C1062" s="11">
        <v>0.99830246811242096</v>
      </c>
      <c r="D1062" s="11">
        <v>1.1124273071030401E-6</v>
      </c>
    </row>
    <row r="1063" spans="2:4" x14ac:dyDescent="0.4">
      <c r="B1063" s="114">
        <v>512.19999999998799</v>
      </c>
      <c r="C1063" s="11">
        <v>0.998304517560896</v>
      </c>
      <c r="D1063" s="11">
        <v>9.7066571994681505E-7</v>
      </c>
    </row>
    <row r="1064" spans="2:4" x14ac:dyDescent="0.4">
      <c r="B1064" s="114">
        <v>512.39999999998804</v>
      </c>
      <c r="C1064" s="11">
        <v>0.99830848119867799</v>
      </c>
      <c r="D1064" s="11">
        <v>8.5263984966291903E-7</v>
      </c>
    </row>
    <row r="1065" spans="2:4" x14ac:dyDescent="0.4">
      <c r="B1065" s="114">
        <v>512.59999999998797</v>
      </c>
      <c r="C1065" s="11">
        <v>0.998314318648298</v>
      </c>
      <c r="D1065" s="11">
        <v>7.5646797838744099E-7</v>
      </c>
    </row>
    <row r="1066" spans="2:4" x14ac:dyDescent="0.4">
      <c r="B1066" s="114">
        <v>512.79999999998802</v>
      </c>
      <c r="C1066" s="11">
        <v>0.99832196281979102</v>
      </c>
      <c r="D1066" s="11">
        <v>6.7900664355950903E-7</v>
      </c>
    </row>
    <row r="1067" spans="2:4" x14ac:dyDescent="0.4">
      <c r="B1067" s="114">
        <v>512.99999999998795</v>
      </c>
      <c r="C1067" s="11">
        <v>0.998331320834004</v>
      </c>
      <c r="D1067" s="11">
        <v>6.1703059405546499E-7</v>
      </c>
    </row>
    <row r="1068" spans="2:4" x14ac:dyDescent="0.4">
      <c r="B1068" s="114">
        <v>513.19999999998799</v>
      </c>
      <c r="C1068" s="11">
        <v>0.99834227636001205</v>
      </c>
      <c r="D1068" s="11">
        <v>5.6770103629672605E-7</v>
      </c>
    </row>
    <row r="1069" spans="2:4" x14ac:dyDescent="0.4">
      <c r="B1069" s="114">
        <v>513.39999999998804</v>
      </c>
      <c r="C1069" s="11">
        <v>0.99835469285207001</v>
      </c>
      <c r="D1069" s="11">
        <v>5.2868723034732498E-7</v>
      </c>
    </row>
    <row r="1070" spans="2:4" x14ac:dyDescent="0.4">
      <c r="B1070" s="114">
        <v>513.59999999998797</v>
      </c>
      <c r="C1070" s="11">
        <v>0.99836841731245296</v>
      </c>
      <c r="D1070" s="11">
        <v>4.9814359201852005E-7</v>
      </c>
    </row>
    <row r="1071" spans="2:4" x14ac:dyDescent="0.4">
      <c r="B1071" s="114">
        <v>513.79999999998802</v>
      </c>
      <c r="C1071" s="11">
        <v>0.99838328430317502</v>
      </c>
      <c r="D1071" s="11">
        <v>4.7463921879330003E-7</v>
      </c>
    </row>
    <row r="1072" spans="2:4" x14ac:dyDescent="0.4">
      <c r="B1072" s="114">
        <v>513.99999999998795</v>
      </c>
      <c r="C1072" s="11">
        <v>0.99839911998975495</v>
      </c>
      <c r="D1072" s="11">
        <v>4.5708134851926702E-7</v>
      </c>
    </row>
    <row r="1073" spans="2:4" x14ac:dyDescent="0.4">
      <c r="B1073" s="114">
        <v>514.19999999998799</v>
      </c>
      <c r="C1073" s="11">
        <v>0.99841574604209105</v>
      </c>
      <c r="D1073" s="11">
        <v>4.4464812868133799E-7</v>
      </c>
    </row>
    <row r="1074" spans="2:4" x14ac:dyDescent="0.4">
      <c r="B1074" s="114">
        <v>514.39999999998804</v>
      </c>
      <c r="C1074" s="11">
        <v>0.99843298325369001</v>
      </c>
      <c r="D1074" s="11">
        <v>4.36734772867612E-7</v>
      </c>
    </row>
    <row r="1075" spans="2:4" x14ac:dyDescent="0.4">
      <c r="B1075" s="114">
        <v>514.59999999998797</v>
      </c>
      <c r="C1075" s="11">
        <v>0.99845065477505202</v>
      </c>
      <c r="D1075" s="11">
        <v>4.3291279906506602E-7</v>
      </c>
    </row>
    <row r="1076" spans="2:4" x14ac:dyDescent="0.4">
      <c r="B1076" s="114">
        <v>514.79999999998802</v>
      </c>
      <c r="C1076" s="11">
        <v>0.99846858889124201</v>
      </c>
      <c r="D1076" s="11">
        <v>4.3290069187679402E-7</v>
      </c>
    </row>
    <row r="1077" spans="2:4" x14ac:dyDescent="0.4">
      <c r="B1077" s="114">
        <v>514.99999999998795</v>
      </c>
      <c r="C1077" s="11">
        <v>0.99848662130569799</v>
      </c>
      <c r="D1077" s="11">
        <v>4.3654422073126199E-7</v>
      </c>
    </row>
    <row r="1078" spans="2:4" x14ac:dyDescent="0.4">
      <c r="B1078" s="114">
        <v>515.19999999998799</v>
      </c>
      <c r="C1078" s="11">
        <v>0.99850459692153604</v>
      </c>
      <c r="D1078" s="11">
        <v>4.4380498343268202E-7</v>
      </c>
    </row>
    <row r="1079" spans="2:4" x14ac:dyDescent="0.4">
      <c r="B1079" s="114">
        <v>515.39999999998804</v>
      </c>
      <c r="C1079" s="11">
        <v>0.99852237113571296</v>
      </c>
      <c r="D1079" s="11">
        <v>4.5475620454993098E-7</v>
      </c>
    </row>
    <row r="1080" spans="2:4" x14ac:dyDescent="0.4">
      <c r="B1080" s="114">
        <v>515.59999999998797</v>
      </c>
      <c r="C1080" s="11">
        <v>0.99853981068039699</v>
      </c>
      <c r="D1080" s="11">
        <v>4.6958527555460501E-7</v>
      </c>
    </row>
    <row r="1081" spans="2:4" x14ac:dyDescent="0.4">
      <c r="B1081" s="114">
        <v>515.79999999998802</v>
      </c>
      <c r="C1081" s="11">
        <v>0.99855679406094</v>
      </c>
      <c r="D1081" s="11">
        <v>4.8860293594068602E-7</v>
      </c>
    </row>
    <row r="1082" spans="2:4" x14ac:dyDescent="0.4">
      <c r="B1082" s="114">
        <v>515.99999999998795</v>
      </c>
      <c r="C1082" s="11">
        <v>0.99857321164604296</v>
      </c>
      <c r="D1082" s="11">
        <v>5.1225933096416301E-7</v>
      </c>
    </row>
    <row r="1083" spans="2:4" x14ac:dyDescent="0.4">
      <c r="B1083" s="114">
        <v>516.19999999998799</v>
      </c>
      <c r="C1083" s="11">
        <v>0.99858896545772302</v>
      </c>
      <c r="D1083" s="11">
        <v>5.4116736420344798E-7</v>
      </c>
    </row>
    <row r="1084" spans="2:4" x14ac:dyDescent="0.4">
      <c r="B1084" s="114">
        <v>516.39999999998804</v>
      </c>
      <c r="C1084" s="11">
        <v>0.99860396873459301</v>
      </c>
      <c r="D1084" s="11">
        <v>5.7613376547705495E-7</v>
      </c>
    </row>
    <row r="1085" spans="2:4" x14ac:dyDescent="0.4">
      <c r="B1085" s="114">
        <v>516.59999999998797</v>
      </c>
      <c r="C1085" s="11">
        <v>0.99861814532256499</v>
      </c>
      <c r="D1085" s="11">
        <v>6.1819779708449198E-7</v>
      </c>
    </row>
    <row r="1086" spans="2:4" x14ac:dyDescent="0.4">
      <c r="B1086" s="114">
        <v>516.79999999998802</v>
      </c>
      <c r="C1086" s="11">
        <v>0.99863142894503998</v>
      </c>
      <c r="D1086" s="11">
        <v>6.6867586960059197E-7</v>
      </c>
    </row>
    <row r="1087" spans="2:4" x14ac:dyDescent="0.4">
      <c r="B1087" s="114">
        <v>516.99999999998795</v>
      </c>
      <c r="C1087" s="11">
        <v>0.99864376240354902</v>
      </c>
      <c r="D1087" s="11">
        <v>7.2920660306956604E-7</v>
      </c>
    </row>
    <row r="1088" spans="2:4" x14ac:dyDescent="0.4">
      <c r="B1088" s="114">
        <v>517.19999999998799</v>
      </c>
      <c r="C1088" s="11">
        <v>0.99865509676140096</v>
      </c>
      <c r="D1088" s="11">
        <v>8.0178284421686703E-7</v>
      </c>
    </row>
    <row r="1089" spans="2:4" x14ac:dyDescent="0.4">
      <c r="B1089" s="114">
        <v>517.39999999998804</v>
      </c>
      <c r="C1089" s="11">
        <v>0.99866539057214399</v>
      </c>
      <c r="D1089" s="11">
        <v>8.8874111278016797E-7</v>
      </c>
    </row>
    <row r="1090" spans="2:4" x14ac:dyDescent="0.4">
      <c r="B1090" s="114">
        <v>517.59999999998797</v>
      </c>
      <c r="C1090" s="11">
        <v>0.99867460923847196</v>
      </c>
      <c r="D1090" s="11">
        <v>9.9264906875066701E-7</v>
      </c>
    </row>
    <row r="1091" spans="2:4" x14ac:dyDescent="0.4">
      <c r="B1091" s="114">
        <v>517.79999999998802</v>
      </c>
      <c r="C1091" s="11">
        <v>0.998682724631895</v>
      </c>
      <c r="D1091" s="11">
        <v>1.1159810887714901E-6</v>
      </c>
    </row>
    <row r="1092" spans="2:4" x14ac:dyDescent="0.4">
      <c r="B1092" s="114">
        <v>517.99999999998795</v>
      </c>
      <c r="C1092" s="11">
        <v>0.99868971516982996</v>
      </c>
      <c r="D1092" s="11">
        <v>1.2604008717828301E-6</v>
      </c>
    </row>
    <row r="1093" spans="2:4" x14ac:dyDescent="0.4">
      <c r="B1093" s="114">
        <v>518.19999999998799</v>
      </c>
      <c r="C1093" s="11">
        <v>0.99869556660252301</v>
      </c>
      <c r="D1093" s="11">
        <v>1.4254100347149201E-6</v>
      </c>
    </row>
    <row r="1094" spans="2:4" x14ac:dyDescent="0.4">
      <c r="B1094" s="114">
        <v>518.39999999998804</v>
      </c>
      <c r="C1094" s="11">
        <v>0.99870027368807301</v>
      </c>
      <c r="D1094" s="11">
        <v>1.6061920905272201E-6</v>
      </c>
    </row>
    <row r="1095" spans="2:4" x14ac:dyDescent="0.4">
      <c r="B1095" s="114">
        <v>518.59999999998797</v>
      </c>
      <c r="C1095" s="11">
        <v>0.99870384246730004</v>
      </c>
      <c r="D1095" s="11">
        <v>1.79094475746965E-6</v>
      </c>
    </row>
    <row r="1096" spans="2:4" x14ac:dyDescent="0.4">
      <c r="B1096" s="114">
        <v>518.79999999998802</v>
      </c>
      <c r="C1096" s="11">
        <v>0.99870629172148495</v>
      </c>
      <c r="D1096" s="11">
        <v>1.9591194472499301E-6</v>
      </c>
    </row>
    <row r="1097" spans="2:4" x14ac:dyDescent="0.4">
      <c r="B1097" s="114">
        <v>518.99999999998795</v>
      </c>
      <c r="C1097" s="11">
        <v>0.99870765084109803</v>
      </c>
      <c r="D1097" s="11">
        <v>2.0833398042181101E-6</v>
      </c>
    </row>
    <row r="1098" spans="2:4" x14ac:dyDescent="0.4">
      <c r="B1098" s="114">
        <v>519.19999999998799</v>
      </c>
      <c r="C1098" s="11">
        <v>0.99870795181098904</v>
      </c>
      <c r="D1098" s="11">
        <v>2.13729344177847E-6</v>
      </c>
    </row>
    <row r="1099" spans="2:4" x14ac:dyDescent="0.4">
      <c r="B1099" s="114">
        <v>519.39999999998804</v>
      </c>
      <c r="C1099" s="11">
        <v>0.998707217532397</v>
      </c>
      <c r="D1099" s="11">
        <v>2.1073778499601499E-6</v>
      </c>
    </row>
    <row r="1100" spans="2:4" x14ac:dyDescent="0.4">
      <c r="B1100" s="114">
        <v>519.59999999998797</v>
      </c>
      <c r="C1100" s="11">
        <v>0.998705454385303</v>
      </c>
      <c r="D1100" s="11">
        <v>2.0001987593882E-6</v>
      </c>
    </row>
    <row r="1101" spans="2:4" x14ac:dyDescent="0.4">
      <c r="B1101" s="114">
        <v>519.79999999998802</v>
      </c>
      <c r="C1101" s="11">
        <v>0.99870265564508798</v>
      </c>
      <c r="D1101" s="11">
        <v>1.83930461186687E-6</v>
      </c>
    </row>
    <row r="1102" spans="2:4" x14ac:dyDescent="0.4">
      <c r="B1102" s="114">
        <v>519.99999999998704</v>
      </c>
      <c r="C1102" s="11">
        <v>0.99869881303135499</v>
      </c>
      <c r="D1102" s="11">
        <v>1.65386996330174E-6</v>
      </c>
    </row>
    <row r="1103" spans="2:4" x14ac:dyDescent="0.4">
      <c r="B1103" s="114">
        <v>520.19999999998697</v>
      </c>
      <c r="C1103" s="11">
        <v>0.99869392749080399</v>
      </c>
      <c r="D1103" s="11">
        <v>1.4682142328612499E-6</v>
      </c>
    </row>
    <row r="1104" spans="2:4" x14ac:dyDescent="0.4">
      <c r="B1104" s="114">
        <v>520.39999999998702</v>
      </c>
      <c r="C1104" s="11">
        <v>0.99868801385834505</v>
      </c>
      <c r="D1104" s="11">
        <v>1.2975029934048301E-6</v>
      </c>
    </row>
    <row r="1105" spans="2:4" x14ac:dyDescent="0.4">
      <c r="B1105" s="114">
        <v>520.59999999998695</v>
      </c>
      <c r="C1105" s="11">
        <v>0.99868110038712798</v>
      </c>
      <c r="D1105" s="11">
        <v>1.1486339627833601E-6</v>
      </c>
    </row>
    <row r="1106" spans="2:4" x14ac:dyDescent="0.4">
      <c r="B1106" s="114">
        <v>520.79999999998699</v>
      </c>
      <c r="C1106" s="11">
        <v>0.99867322639134204</v>
      </c>
      <c r="D1106" s="11">
        <v>1.02305418744079E-6</v>
      </c>
    </row>
    <row r="1107" spans="2:4" x14ac:dyDescent="0.4">
      <c r="B1107" s="114">
        <v>520.99999999998704</v>
      </c>
      <c r="C1107" s="11">
        <v>0.99866444014136602</v>
      </c>
      <c r="D1107" s="11">
        <v>9.1935501655506505E-7</v>
      </c>
    </row>
    <row r="1108" spans="2:4" x14ac:dyDescent="0.4">
      <c r="B1108" s="114">
        <v>521.19999999998697</v>
      </c>
      <c r="C1108" s="11">
        <v>0.99865479765013998</v>
      </c>
      <c r="D1108" s="11">
        <v>8.3499014133029697E-7</v>
      </c>
    </row>
    <row r="1109" spans="2:4" x14ac:dyDescent="0.4">
      <c r="B1109" s="114">
        <v>521.39999999998702</v>
      </c>
      <c r="C1109" s="11">
        <v>0.99864436223494701</v>
      </c>
      <c r="D1109" s="11">
        <v>7.6721546144799701E-7</v>
      </c>
    </row>
    <row r="1110" spans="2:4" x14ac:dyDescent="0.4">
      <c r="B1110" s="114">
        <v>521.59999999998695</v>
      </c>
      <c r="C1110" s="11">
        <v>0.99863320453341897</v>
      </c>
      <c r="D1110" s="11">
        <v>7.1352603764427405E-7</v>
      </c>
    </row>
    <row r="1111" spans="2:4" x14ac:dyDescent="0.4">
      <c r="B1111" s="114">
        <v>521.79999999998699</v>
      </c>
      <c r="C1111" s="11">
        <v>0.99862140273397004</v>
      </c>
      <c r="D1111" s="11">
        <v>6.7181783353443096E-7</v>
      </c>
    </row>
    <row r="1112" spans="2:4" x14ac:dyDescent="0.4">
      <c r="B1112" s="114">
        <v>521.99999999998704</v>
      </c>
      <c r="C1112" s="11">
        <v>0.99860904284632201</v>
      </c>
      <c r="D1112" s="11">
        <v>6.4041700091401704E-7</v>
      </c>
    </row>
    <row r="1113" spans="2:4" x14ac:dyDescent="0.4">
      <c r="B1113" s="114">
        <v>522.19999999998697</v>
      </c>
      <c r="C1113" s="11">
        <v>0.99859621889651695</v>
      </c>
      <c r="D1113" s="11">
        <v>6.1805491716423598E-7</v>
      </c>
    </row>
    <row r="1114" spans="2:4" x14ac:dyDescent="0.4">
      <c r="B1114" s="114">
        <v>522.39999999998702</v>
      </c>
      <c r="C1114" s="11">
        <v>0.99858303297089301</v>
      </c>
      <c r="D1114" s="11">
        <v>6.0382824771506704E-7</v>
      </c>
    </row>
    <row r="1115" spans="2:4" x14ac:dyDescent="0.4">
      <c r="B1115" s="114">
        <v>522.59999999998695</v>
      </c>
      <c r="C1115" s="11">
        <v>0.99856959505325604</v>
      </c>
      <c r="D1115" s="11">
        <v>5.97162441230491E-7</v>
      </c>
    </row>
    <row r="1116" spans="2:4" x14ac:dyDescent="0.4">
      <c r="B1116" s="114">
        <v>522.79999999998699</v>
      </c>
      <c r="C1116" s="11">
        <v>0.99855602261133902</v>
      </c>
      <c r="D1116" s="11">
        <v>5.9778714605052698E-7</v>
      </c>
    </row>
    <row r="1117" spans="2:4" x14ac:dyDescent="0.4">
      <c r="B1117" s="114">
        <v>522.99999999998704</v>
      </c>
      <c r="C1117" s="11">
        <v>0.99854243989624503</v>
      </c>
      <c r="D1117" s="11">
        <v>6.0572755800639605E-7</v>
      </c>
    </row>
    <row r="1118" spans="2:4" x14ac:dyDescent="0.4">
      <c r="B1118" s="114">
        <v>523.19999999998697</v>
      </c>
      <c r="C1118" s="11">
        <v>0.998528976926357</v>
      </c>
      <c r="D1118" s="11">
        <v>6.2131456913694702E-7</v>
      </c>
    </row>
    <row r="1119" spans="2:4" x14ac:dyDescent="0.4">
      <c r="B1119" s="114">
        <v>523.39999999998702</v>
      </c>
      <c r="C1119" s="11">
        <v>0.99851576813564902</v>
      </c>
      <c r="D1119" s="11">
        <v>6.4521722638568904E-7</v>
      </c>
    </row>
    <row r="1120" spans="2:4" x14ac:dyDescent="0.4">
      <c r="B1120" s="114">
        <v>523.59999999998695</v>
      </c>
      <c r="C1120" s="11">
        <v>0.99850295067672301</v>
      </c>
      <c r="D1120" s="11">
        <v>6.7850290941541303E-7</v>
      </c>
    </row>
    <row r="1121" spans="2:4" x14ac:dyDescent="0.4">
      <c r="B1121" s="114">
        <v>523.79999999998699</v>
      </c>
      <c r="C1121" s="11">
        <v>0.99849066238083595</v>
      </c>
      <c r="D1121" s="11">
        <v>7.2273378366964299E-7</v>
      </c>
    </row>
    <row r="1122" spans="2:4" x14ac:dyDescent="0.4">
      <c r="B1122" s="114">
        <v>523.99999999998704</v>
      </c>
      <c r="C1122" s="11">
        <v>0.99847903938975202</v>
      </c>
      <c r="D1122" s="11">
        <v>7.8011277338004496E-7</v>
      </c>
    </row>
    <row r="1123" spans="2:4" x14ac:dyDescent="0.4">
      <c r="B1123" s="114">
        <v>524.19999999998697</v>
      </c>
      <c r="C1123" s="11">
        <v>0.99846821348615</v>
      </c>
      <c r="D1123" s="11">
        <v>8.5369907754284395E-7</v>
      </c>
    </row>
    <row r="1124" spans="2:4" x14ac:dyDescent="0.4">
      <c r="B1124" s="114">
        <v>524.39999999998702</v>
      </c>
      <c r="C1124" s="11">
        <v>0.99845830915858902</v>
      </c>
      <c r="D1124" s="11">
        <v>9.4772263835099595E-7</v>
      </c>
    </row>
    <row r="1125" spans="2:4" x14ac:dyDescent="0.4">
      <c r="B1125" s="114">
        <v>524.59999999998695</v>
      </c>
      <c r="C1125" s="11">
        <v>0.99844944044351103</v>
      </c>
      <c r="D1125" s="11">
        <v>1.0680381858304001E-6</v>
      </c>
    </row>
    <row r="1126" spans="2:4" x14ac:dyDescent="0.4">
      <c r="B1126" s="114">
        <v>524.79999999998699</v>
      </c>
      <c r="C1126" s="11">
        <v>0.998441707589937</v>
      </c>
      <c r="D1126" s="11">
        <v>1.222770434667E-6</v>
      </c>
    </row>
    <row r="1127" spans="2:4" x14ac:dyDescent="0.4">
      <c r="B1127" s="114">
        <v>524.99999999998704</v>
      </c>
      <c r="C1127" s="11">
        <v>0.99843519360641197</v>
      </c>
      <c r="D1127" s="11">
        <v>1.42319794972855E-6</v>
      </c>
    </row>
    <row r="1128" spans="2:4" x14ac:dyDescent="0.4">
      <c r="B1128" s="114">
        <v>525.19999999998697</v>
      </c>
      <c r="C1128" s="11">
        <v>0.99842996081537305</v>
      </c>
      <c r="D1128" s="11">
        <v>1.6848614545431299E-6</v>
      </c>
    </row>
    <row r="1129" spans="2:4" x14ac:dyDescent="0.4">
      <c r="B1129" s="114">
        <v>525.39999999998702</v>
      </c>
      <c r="C1129" s="11">
        <v>0.99842604778025701</v>
      </c>
      <c r="D1129" s="11">
        <v>2.0286386804737799E-6</v>
      </c>
    </row>
    <row r="1130" spans="2:4" x14ac:dyDescent="0.4">
      <c r="B1130" s="114">
        <v>525.59999999998695</v>
      </c>
      <c r="C1130" s="11">
        <v>0.99842346770541002</v>
      </c>
      <c r="D1130" s="11">
        <v>2.48078255102556E-6</v>
      </c>
    </row>
    <row r="1131" spans="2:4" x14ac:dyDescent="0.4">
      <c r="B1131" s="114">
        <v>525.79999999998699</v>
      </c>
      <c r="C1131" s="11">
        <v>0.998422211304689</v>
      </c>
      <c r="D1131" s="11">
        <v>3.0690056066000699E-6</v>
      </c>
    </row>
    <row r="1132" spans="2:4" x14ac:dyDescent="0.4">
      <c r="B1132" s="114">
        <v>525.99999999998704</v>
      </c>
      <c r="C1132" s="11">
        <v>0.99842226085578001</v>
      </c>
      <c r="D1132" s="11">
        <v>3.80794790923765E-6</v>
      </c>
    </row>
    <row r="1133" spans="2:4" x14ac:dyDescent="0.4">
      <c r="B1133" s="114">
        <v>526.19999999998697</v>
      </c>
      <c r="C1133" s="11">
        <v>0.998423624981577</v>
      </c>
      <c r="D1133" s="11">
        <v>4.6645101965883297E-6</v>
      </c>
    </row>
    <row r="1134" spans="2:4" x14ac:dyDescent="0.4">
      <c r="B1134" s="114">
        <v>526.39999999998702</v>
      </c>
      <c r="C1134" s="11">
        <v>0.99842638973698505</v>
      </c>
      <c r="D1134" s="11">
        <v>5.5074599687140003E-6</v>
      </c>
    </row>
    <row r="1135" spans="2:4" x14ac:dyDescent="0.4">
      <c r="B1135" s="114">
        <v>526.59999999998695</v>
      </c>
      <c r="C1135" s="11">
        <v>0.99843072850042502</v>
      </c>
      <c r="D1135" s="11">
        <v>6.0987647962010201E-6</v>
      </c>
    </row>
    <row r="1136" spans="2:4" x14ac:dyDescent="0.4">
      <c r="B1136" s="114">
        <v>526.79999999998699</v>
      </c>
      <c r="C1136" s="11">
        <v>0.99843678437491001</v>
      </c>
      <c r="D1136" s="11">
        <v>6.2128949106247798E-6</v>
      </c>
    </row>
    <row r="1137" spans="2:4" x14ac:dyDescent="0.4">
      <c r="B1137" s="114">
        <v>526.99999999998704</v>
      </c>
      <c r="C1137" s="11">
        <v>0.99844448961814503</v>
      </c>
      <c r="D1137" s="11">
        <v>5.8195376482759702E-6</v>
      </c>
    </row>
    <row r="1138" spans="2:4" x14ac:dyDescent="0.4">
      <c r="B1138" s="114">
        <v>527.19999999998697</v>
      </c>
      <c r="C1138" s="11">
        <v>0.99845354619461202</v>
      </c>
      <c r="D1138" s="11">
        <v>5.1055453027375496E-6</v>
      </c>
    </row>
    <row r="1139" spans="2:4" x14ac:dyDescent="0.4">
      <c r="B1139" s="114">
        <v>527.39999999998702</v>
      </c>
      <c r="C1139" s="11">
        <v>0.99846359359802395</v>
      </c>
      <c r="D1139" s="11">
        <v>4.3097958836589402E-6</v>
      </c>
    </row>
    <row r="1140" spans="2:4" x14ac:dyDescent="0.4">
      <c r="B1140" s="114">
        <v>527.59999999998695</v>
      </c>
      <c r="C1140" s="11">
        <v>0.99847434924201095</v>
      </c>
      <c r="D1140" s="11">
        <v>3.5855225035411899E-6</v>
      </c>
    </row>
    <row r="1141" spans="2:4" x14ac:dyDescent="0.4">
      <c r="B1141" s="114">
        <v>527.79999999998699</v>
      </c>
      <c r="C1141" s="11">
        <v>0.99848562364846805</v>
      </c>
      <c r="D1141" s="11">
        <v>2.9877997236579599E-6</v>
      </c>
    </row>
    <row r="1142" spans="2:4" x14ac:dyDescent="0.4">
      <c r="B1142" s="114">
        <v>527.99999999998704</v>
      </c>
      <c r="C1142" s="11">
        <v>0.998497280208964</v>
      </c>
      <c r="D1142" s="11">
        <v>2.5163496884638901E-6</v>
      </c>
    </row>
    <row r="1143" spans="2:4" x14ac:dyDescent="0.4">
      <c r="B1143" s="114">
        <v>528.19999999998697</v>
      </c>
      <c r="C1143" s="11">
        <v>0.99850920202340498</v>
      </c>
      <c r="D1143" s="11">
        <v>2.15109258410571E-6</v>
      </c>
    </row>
    <row r="1144" spans="2:4" x14ac:dyDescent="0.4">
      <c r="B1144" s="114">
        <v>528.39999999998702</v>
      </c>
      <c r="C1144" s="11">
        <v>0.99852127687844605</v>
      </c>
      <c r="D1144" s="11">
        <v>1.8693149792831001E-6</v>
      </c>
    </row>
    <row r="1145" spans="2:4" x14ac:dyDescent="0.4">
      <c r="B1145" s="114">
        <v>528.59999999998695</v>
      </c>
      <c r="C1145" s="11">
        <v>0.99853339322373802</v>
      </c>
      <c r="D1145" s="11">
        <v>1.6515550281644799E-6</v>
      </c>
    </row>
    <row r="1146" spans="2:4" x14ac:dyDescent="0.4">
      <c r="B1146" s="114">
        <v>528.79999999998699</v>
      </c>
      <c r="C1146" s="11">
        <v>0.99854544065063999</v>
      </c>
      <c r="D1146" s="11">
        <v>1.4826782527985599E-6</v>
      </c>
    </row>
    <row r="1147" spans="2:4" x14ac:dyDescent="0.4">
      <c r="B1147" s="114">
        <v>528.99999999998704</v>
      </c>
      <c r="C1147" s="11">
        <v>0.998557311649511</v>
      </c>
      <c r="D1147" s="11">
        <v>1.3513642876893301E-6</v>
      </c>
    </row>
    <row r="1148" spans="2:4" x14ac:dyDescent="0.4">
      <c r="B1148" s="114">
        <v>529.19999999998697</v>
      </c>
      <c r="C1148" s="11">
        <v>0.99856890339692905</v>
      </c>
      <c r="D1148" s="11">
        <v>1.2492641235313499E-6</v>
      </c>
    </row>
    <row r="1149" spans="2:4" x14ac:dyDescent="0.4">
      <c r="B1149" s="114">
        <v>529.39999999998702</v>
      </c>
      <c r="C1149" s="11">
        <v>0.99858011918863099</v>
      </c>
      <c r="D1149" s="11">
        <v>1.1702340715123301E-6</v>
      </c>
    </row>
    <row r="1150" spans="2:4" x14ac:dyDescent="0.4">
      <c r="B1150" s="114">
        <v>529.59999999998695</v>
      </c>
      <c r="C1150" s="11">
        <v>0.99859086945804398</v>
      </c>
      <c r="D1150" s="11">
        <v>1.1097364376703401E-6</v>
      </c>
    </row>
    <row r="1151" spans="2:4" x14ac:dyDescent="0.4">
      <c r="B1151" s="114">
        <v>529.79999999998699</v>
      </c>
      <c r="C1151" s="11">
        <v>0.99860107242608998</v>
      </c>
      <c r="D1151" s="11">
        <v>1.06439606472369E-6</v>
      </c>
    </row>
    <row r="1152" spans="2:4" x14ac:dyDescent="0.4">
      <c r="B1152" s="114">
        <v>529.99999999998704</v>
      </c>
      <c r="C1152" s="11">
        <v>0.99861065445381503</v>
      </c>
      <c r="D1152" s="11">
        <v>1.0316783940164699E-6</v>
      </c>
    </row>
    <row r="1153" spans="2:4" x14ac:dyDescent="0.4">
      <c r="B1153" s="114">
        <v>530.19999999998697</v>
      </c>
      <c r="C1153" s="11">
        <v>0.99861955016857096</v>
      </c>
      <c r="D1153" s="11">
        <v>1.00965576082062E-6</v>
      </c>
    </row>
    <row r="1154" spans="2:4" x14ac:dyDescent="0.4">
      <c r="B1154" s="114">
        <v>530.39999999998702</v>
      </c>
      <c r="C1154" s="11">
        <v>0.99862770242585597</v>
      </c>
      <c r="D1154" s="11">
        <v>9.9683563685141001E-7</v>
      </c>
    </row>
    <row r="1155" spans="2:4" x14ac:dyDescent="0.4">
      <c r="B1155" s="114">
        <v>530.59999999998695</v>
      </c>
      <c r="C1155" s="11">
        <v>0.998635062159276</v>
      </c>
      <c r="D1155" s="11">
        <v>9.9203167115216692E-7</v>
      </c>
    </row>
    <row r="1156" spans="2:4" x14ac:dyDescent="0.4">
      <c r="B1156" s="114">
        <v>530.79999999998699</v>
      </c>
      <c r="C1156" s="11">
        <v>0.99864158816133397</v>
      </c>
      <c r="D1156" s="11">
        <v>9.9426442143445311E-7</v>
      </c>
    </row>
    <row r="1157" spans="2:4" x14ac:dyDescent="0.4">
      <c r="B1157" s="114">
        <v>530.99999999998704</v>
      </c>
      <c r="C1157" s="11">
        <v>0.99864724682976602</v>
      </c>
      <c r="D1157" s="11">
        <v>1.00268302183462E-6</v>
      </c>
    </row>
    <row r="1158" spans="2:4" x14ac:dyDescent="0.4">
      <c r="B1158" s="114">
        <v>531.19999999998697</v>
      </c>
      <c r="C1158" s="11">
        <v>0.99865201190601005</v>
      </c>
      <c r="D1158" s="11">
        <v>1.0165026736169199E-6</v>
      </c>
    </row>
    <row r="1159" spans="2:4" x14ac:dyDescent="0.4">
      <c r="B1159" s="114">
        <v>531.39999999998702</v>
      </c>
      <c r="C1159" s="11">
        <v>0.99865586422558505</v>
      </c>
      <c r="D1159" s="11">
        <v>1.0349557738635601E-6</v>
      </c>
    </row>
    <row r="1160" spans="2:4" x14ac:dyDescent="0.4">
      <c r="B1160" s="114">
        <v>531.59999999998695</v>
      </c>
      <c r="C1160" s="11">
        <v>0.99865879149367898</v>
      </c>
      <c r="D1160" s="11">
        <v>1.05725685233001E-6</v>
      </c>
    </row>
    <row r="1161" spans="2:4" x14ac:dyDescent="0.4">
      <c r="B1161" s="114">
        <v>531.79999999998699</v>
      </c>
      <c r="C1161" s="11">
        <v>0.99866078809385805</v>
      </c>
      <c r="D1161" s="11">
        <v>1.0825831879786601E-6</v>
      </c>
    </row>
    <row r="1162" spans="2:4" x14ac:dyDescent="0.4">
      <c r="B1162" s="114">
        <v>531.99999999998704</v>
      </c>
      <c r="C1162" s="11">
        <v>0.99866185493336102</v>
      </c>
      <c r="D1162" s="11">
        <v>1.11007372281124E-6</v>
      </c>
    </row>
    <row r="1163" spans="2:4" x14ac:dyDescent="0.4">
      <c r="B1163" s="114">
        <v>532.19999999998697</v>
      </c>
      <c r="C1163" s="11">
        <v>0.99866199932580901</v>
      </c>
      <c r="D1163" s="11">
        <v>1.1388483008901301E-6</v>
      </c>
    </row>
    <row r="1164" spans="2:4" x14ac:dyDescent="0.4">
      <c r="B1164" s="114">
        <v>532.39999999998702</v>
      </c>
      <c r="C1164" s="11">
        <v>0.998661234911982</v>
      </c>
      <c r="D1164" s="11">
        <v>1.16804708153314E-6</v>
      </c>
    </row>
    <row r="1165" spans="2:4" x14ac:dyDescent="0.4">
      <c r="B1165" s="114">
        <v>532.59999999998695</v>
      </c>
      <c r="C1165" s="11">
        <v>0.99865958161956103</v>
      </c>
      <c r="D1165" s="11">
        <v>1.19688635906256E-6</v>
      </c>
    </row>
    <row r="1166" spans="2:4" x14ac:dyDescent="0.4">
      <c r="B1166" s="114">
        <v>532.79999999998699</v>
      </c>
      <c r="C1166" s="11">
        <v>0.99865706565657197</v>
      </c>
      <c r="D1166" s="11">
        <v>1.22472308528893E-6</v>
      </c>
    </row>
    <row r="1167" spans="2:4" x14ac:dyDescent="0.4">
      <c r="B1167" s="114">
        <v>532.99999999998704</v>
      </c>
      <c r="C1167" s="11">
        <v>0.99865371954684301</v>
      </c>
      <c r="D1167" s="11">
        <v>1.25111727554096E-6</v>
      </c>
    </row>
    <row r="1168" spans="2:4" x14ac:dyDescent="0.4">
      <c r="B1168" s="114">
        <v>533.19999999998697</v>
      </c>
      <c r="C1168" s="11">
        <v>0.99864958220566902</v>
      </c>
      <c r="D1168" s="11">
        <v>1.27588079328459E-6</v>
      </c>
    </row>
    <row r="1169" spans="2:4" x14ac:dyDescent="0.4">
      <c r="B1169" s="114">
        <v>533.39999999998702</v>
      </c>
      <c r="C1169" s="11">
        <v>0.99864469904865805</v>
      </c>
      <c r="D1169" s="11">
        <v>1.29910355515739E-6</v>
      </c>
    </row>
    <row r="1170" spans="2:4" x14ac:dyDescent="0.4">
      <c r="B1170" s="114">
        <v>533.59999999998695</v>
      </c>
      <c r="C1170" s="11">
        <v>0.99863912211963202</v>
      </c>
      <c r="D1170" s="11">
        <v>1.3211534156596699E-6</v>
      </c>
    </row>
    <row r="1171" spans="2:4" x14ac:dyDescent="0.4">
      <c r="B1171" s="114">
        <v>533.79999999998699</v>
      </c>
      <c r="C1171" s="11">
        <v>0.99863291021452005</v>
      </c>
      <c r="D1171" s="11">
        <v>1.3426521960559801E-6</v>
      </c>
    </row>
    <row r="1172" spans="2:4" x14ac:dyDescent="0.4">
      <c r="B1172" s="114">
        <v>533.99999999998704</v>
      </c>
      <c r="C1172" s="11">
        <v>0.99862612897066405</v>
      </c>
      <c r="D1172" s="11">
        <v>1.3644354476286801E-6</v>
      </c>
    </row>
    <row r="1173" spans="2:4" x14ac:dyDescent="0.4">
      <c r="B1173" s="114">
        <v>534.19999999998697</v>
      </c>
      <c r="C1173" s="11">
        <v>0.99861885088680702</v>
      </c>
      <c r="D1173" s="11">
        <v>1.38750611777601E-6</v>
      </c>
    </row>
    <row r="1174" spans="2:4" x14ac:dyDescent="0.4">
      <c r="B1174" s="114">
        <v>534.39999999998702</v>
      </c>
      <c r="C1174" s="11">
        <v>0.99861115523769906</v>
      </c>
      <c r="D1174" s="11">
        <v>1.4129920255979901E-6</v>
      </c>
    </row>
    <row r="1175" spans="2:4" x14ac:dyDescent="0.4">
      <c r="B1175" s="114">
        <v>534.59999999998695</v>
      </c>
      <c r="C1175" s="11">
        <v>0.99860312784977701</v>
      </c>
      <c r="D1175" s="11">
        <v>1.44211472108859E-6</v>
      </c>
    </row>
    <row r="1176" spans="2:4" x14ac:dyDescent="0.4">
      <c r="B1176" s="114">
        <v>534.79999999998699</v>
      </c>
      <c r="C1176" s="11">
        <v>0.99859486070820402</v>
      </c>
      <c r="D1176" s="11">
        <v>1.4761741482191501E-6</v>
      </c>
    </row>
    <row r="1177" spans="2:4" x14ac:dyDescent="0.4">
      <c r="B1177" s="114">
        <v>534.99999999998704</v>
      </c>
      <c r="C1177" s="11">
        <v>0.99858645137090696</v>
      </c>
      <c r="D1177" s="11">
        <v>1.51655066779361E-6</v>
      </c>
    </row>
    <row r="1178" spans="2:4" x14ac:dyDescent="0.4">
      <c r="B1178" s="114">
        <v>535.19999999998697</v>
      </c>
      <c r="C1178" s="11">
        <v>0.99857800217139803</v>
      </c>
      <c r="D1178" s="11">
        <v>1.56472405097334E-6</v>
      </c>
    </row>
    <row r="1179" spans="2:4" x14ac:dyDescent="0.4">
      <c r="B1179" s="114">
        <v>535.39999999998702</v>
      </c>
      <c r="C1179" s="11">
        <v>0.998569619198723</v>
      </c>
      <c r="D1179" s="11">
        <v>1.62230815545152E-6</v>
      </c>
    </row>
    <row r="1180" spans="2:4" x14ac:dyDescent="0.4">
      <c r="B1180" s="114">
        <v>535.59999999998695</v>
      </c>
      <c r="C1180" s="11">
        <v>0.998561411051054</v>
      </c>
      <c r="D1180" s="11">
        <v>1.6910999305362499E-6</v>
      </c>
    </row>
    <row r="1181" spans="2:4" x14ac:dyDescent="0.4">
      <c r="B1181" s="114">
        <v>535.79999999998699</v>
      </c>
      <c r="C1181" s="11">
        <v>0.99855348736822702</v>
      </c>
      <c r="D1181" s="11">
        <v>1.77314180189203E-6</v>
      </c>
    </row>
    <row r="1182" spans="2:4" x14ac:dyDescent="0.4">
      <c r="B1182" s="114">
        <v>535.99999999998704</v>
      </c>
      <c r="C1182" s="11">
        <v>0.998545957159375</v>
      </c>
      <c r="D1182" s="11">
        <v>1.8707969671902E-6</v>
      </c>
    </row>
    <row r="1183" spans="2:4" x14ac:dyDescent="0.4">
      <c r="B1183" s="114">
        <v>536.19999999998697</v>
      </c>
      <c r="C1183" s="11">
        <v>0.99853892695356306</v>
      </c>
      <c r="D1183" s="11">
        <v>1.9868372442240099E-6</v>
      </c>
    </row>
    <row r="1184" spans="2:4" x14ac:dyDescent="0.4">
      <c r="B1184" s="114">
        <v>536.39999999998702</v>
      </c>
      <c r="C1184" s="11">
        <v>0.99853249881419504</v>
      </c>
      <c r="D1184" s="11">
        <v>2.1245423953630598E-6</v>
      </c>
    </row>
    <row r="1185" spans="2:4" x14ac:dyDescent="0.4">
      <c r="B1185" s="114">
        <v>536.59999999998695</v>
      </c>
      <c r="C1185" s="11">
        <v>0.99852676827157705</v>
      </c>
      <c r="D1185" s="11">
        <v>2.2878081653497101E-6</v>
      </c>
    </row>
    <row r="1186" spans="2:4" x14ac:dyDescent="0.4">
      <c r="B1186" s="114">
        <v>536.79999999998699</v>
      </c>
      <c r="C1186" s="11">
        <v>0.99852182224337604</v>
      </c>
      <c r="D1186" s="11">
        <v>2.4812550534840101E-6</v>
      </c>
    </row>
    <row r="1187" spans="2:4" x14ac:dyDescent="0.4">
      <c r="B1187" s="114">
        <v>536.99999999998704</v>
      </c>
      <c r="C1187" s="11">
        <v>0.99851773702911995</v>
      </c>
      <c r="D1187" s="11">
        <v>2.7103210558623401E-6</v>
      </c>
    </row>
    <row r="1188" spans="2:4" x14ac:dyDescent="0.4">
      <c r="B1188" s="114">
        <v>537.19999999998697</v>
      </c>
      <c r="C1188" s="11">
        <v>0.99851457648499198</v>
      </c>
      <c r="D1188" s="11">
        <v>2.9813057396550799E-6</v>
      </c>
    </row>
    <row r="1189" spans="2:4" x14ac:dyDescent="0.4">
      <c r="B1189" s="114">
        <v>537.39999999998702</v>
      </c>
      <c r="C1189" s="11">
        <v>0.998512390511619</v>
      </c>
      <c r="D1189" s="11">
        <v>3.3013065022124999E-6</v>
      </c>
    </row>
    <row r="1190" spans="2:4" x14ac:dyDescent="0.4">
      <c r="B1190" s="114">
        <v>537.59999999998604</v>
      </c>
      <c r="C1190" s="11">
        <v>0.99851121402380005</v>
      </c>
      <c r="D1190" s="11">
        <v>3.6779470146741002E-6</v>
      </c>
    </row>
    <row r="1191" spans="2:4" x14ac:dyDescent="0.4">
      <c r="B1191" s="114">
        <v>537.79999999998597</v>
      </c>
      <c r="C1191" s="11">
        <v>0.99851106661789302</v>
      </c>
      <c r="D1191" s="11">
        <v>4.1187416755041503E-6</v>
      </c>
    </row>
    <row r="1192" spans="2:4" x14ac:dyDescent="0.4">
      <c r="B1192" s="114">
        <v>537.99999999998602</v>
      </c>
      <c r="C1192" s="11">
        <v>0.99851195320055097</v>
      </c>
      <c r="D1192" s="11">
        <v>4.6298784178208904E-6</v>
      </c>
    </row>
    <row r="1193" spans="2:4" x14ac:dyDescent="0.4">
      <c r="B1193" s="114">
        <v>538.19999999998595</v>
      </c>
      <c r="C1193" s="11">
        <v>0.99851386585177104</v>
      </c>
      <c r="D1193" s="11">
        <v>5.2141734068507204E-6</v>
      </c>
    </row>
    <row r="1194" spans="2:4" x14ac:dyDescent="0.4">
      <c r="B1194" s="114">
        <v>538.39999999998599</v>
      </c>
      <c r="C1194" s="11">
        <v>0.99851678708689595</v>
      </c>
      <c r="D1194" s="11">
        <v>5.8680438400886896E-6</v>
      </c>
    </row>
    <row r="1195" spans="2:4" x14ac:dyDescent="0.4">
      <c r="B1195" s="114">
        <v>538.59999999998604</v>
      </c>
      <c r="C1195" s="11">
        <v>0.99852069430783497</v>
      </c>
      <c r="D1195" s="11">
        <v>6.5777061616685601E-6</v>
      </c>
    </row>
    <row r="1196" spans="2:4" x14ac:dyDescent="0.4">
      <c r="B1196" s="114">
        <v>538.79999999998597</v>
      </c>
      <c r="C1196" s="11">
        <v>0.99852556441059004</v>
      </c>
      <c r="D1196" s="11">
        <v>7.3155917400217603E-6</v>
      </c>
    </row>
    <row r="1197" spans="2:4" x14ac:dyDescent="0.4">
      <c r="B1197" s="114">
        <v>538.99999999998602</v>
      </c>
      <c r="C1197" s="11">
        <v>0.99853137644235701</v>
      </c>
      <c r="D1197" s="11">
        <v>8.0390424876752692E-6</v>
      </c>
    </row>
    <row r="1198" spans="2:4" x14ac:dyDescent="0.4">
      <c r="B1198" s="114">
        <v>539.19999999998595</v>
      </c>
      <c r="C1198" s="11">
        <v>0.99853810958587297</v>
      </c>
      <c r="D1198" s="11">
        <v>8.6939488681600508E-6</v>
      </c>
    </row>
    <row r="1199" spans="2:4" x14ac:dyDescent="0.4">
      <c r="B1199" s="114">
        <v>539.39999999998599</v>
      </c>
      <c r="C1199" s="11">
        <v>0.99854573496001497</v>
      </c>
      <c r="D1199" s="11">
        <v>9.2247718473149508E-6</v>
      </c>
    </row>
    <row r="1200" spans="2:4" x14ac:dyDescent="0.4">
      <c r="B1200" s="114">
        <v>539.59999999998604</v>
      </c>
      <c r="C1200" s="11">
        <v>0.99855420334679401</v>
      </c>
      <c r="D1200" s="11">
        <v>9.5887643143313605E-6</v>
      </c>
    </row>
    <row r="1201" spans="2:4" x14ac:dyDescent="0.4">
      <c r="B1201" s="114">
        <v>539.79999999998597</v>
      </c>
      <c r="C1201" s="11">
        <v>0.99856343487826804</v>
      </c>
      <c r="D1201" s="11">
        <v>9.7682836571843707E-6</v>
      </c>
    </row>
    <row r="1202" spans="2:4" x14ac:dyDescent="0.4">
      <c r="B1202" s="114">
        <v>539.99999999998602</v>
      </c>
      <c r="C1202" s="11">
        <v>0.99857331695507301</v>
      </c>
      <c r="D1202" s="11">
        <v>9.7748524908831407E-6</v>
      </c>
    </row>
    <row r="1203" spans="2:4" x14ac:dyDescent="0.4">
      <c r="B1203" s="114">
        <v>540.19999999998595</v>
      </c>
      <c r="C1203" s="11">
        <v>0.998583711968004</v>
      </c>
      <c r="D1203" s="11">
        <v>9.6433327317866292E-6</v>
      </c>
    </row>
    <row r="1204" spans="2:4" x14ac:dyDescent="0.4">
      <c r="B1204" s="114">
        <v>540.39999999998599</v>
      </c>
      <c r="C1204" s="11">
        <v>0.99859447068686102</v>
      </c>
      <c r="D1204" s="11">
        <v>9.4202971501078793E-6</v>
      </c>
    </row>
    <row r="1205" spans="2:4" x14ac:dyDescent="0.4">
      <c r="B1205" s="114">
        <v>540.59999999998604</v>
      </c>
      <c r="C1205" s="11">
        <v>0.99860544522791495</v>
      </c>
      <c r="D1205" s="11">
        <v>9.1526477263798205E-6</v>
      </c>
    </row>
    <row r="1206" spans="2:4" x14ac:dyDescent="0.4">
      <c r="B1206" s="114">
        <v>540.79999999998597</v>
      </c>
      <c r="C1206" s="11">
        <v>0.99861649772050798</v>
      </c>
      <c r="D1206" s="11">
        <v>8.8803347185878005E-6</v>
      </c>
    </row>
    <row r="1207" spans="2:4" x14ac:dyDescent="0.4">
      <c r="B1207" s="114">
        <v>540.99999999998602</v>
      </c>
      <c r="C1207" s="11">
        <v>0.99862750411720203</v>
      </c>
      <c r="D1207" s="11">
        <v>8.6337177593330599E-6</v>
      </c>
    </row>
    <row r="1208" spans="2:4" x14ac:dyDescent="0.4">
      <c r="B1208" s="114">
        <v>541.19999999998595</v>
      </c>
      <c r="C1208" s="11">
        <v>0.99863835456417105</v>
      </c>
      <c r="D1208" s="11">
        <v>8.4341490106699505E-6</v>
      </c>
    </row>
    <row r="1209" spans="2:4" x14ac:dyDescent="0.4">
      <c r="B1209" s="114">
        <v>541.39999999998599</v>
      </c>
      <c r="C1209" s="11">
        <v>0.99864895206637305</v>
      </c>
      <c r="D1209" s="11">
        <v>8.2960497064377707E-6</v>
      </c>
    </row>
    <row r="1210" spans="2:4" x14ac:dyDescent="0.4">
      <c r="B1210" s="114">
        <v>541.59999999998604</v>
      </c>
      <c r="C1210" s="11">
        <v>0.99865921067142105</v>
      </c>
      <c r="D1210" s="11">
        <v>8.2292695485332896E-6</v>
      </c>
    </row>
    <row r="1211" spans="2:4" x14ac:dyDescent="0.4">
      <c r="B1211" s="114">
        <v>541.79999999998597</v>
      </c>
      <c r="C1211" s="11">
        <v>0.99866905379098803</v>
      </c>
      <c r="D1211" s="11">
        <v>8.2411288342431594E-6</v>
      </c>
    </row>
    <row r="1212" spans="2:4" x14ac:dyDescent="0.4">
      <c r="B1212" s="114">
        <v>541.99999999998602</v>
      </c>
      <c r="C1212" s="11">
        <v>0.998678412878096</v>
      </c>
      <c r="D1212" s="11">
        <v>8.3379474846646008E-6</v>
      </c>
    </row>
    <row r="1213" spans="2:4" x14ac:dyDescent="0.4">
      <c r="B1213" s="114">
        <v>542.19999999998595</v>
      </c>
      <c r="C1213" s="11">
        <v>0.99868722649834496</v>
      </c>
      <c r="D1213" s="11">
        <v>8.5260470859493408E-6</v>
      </c>
    </row>
    <row r="1214" spans="2:4" x14ac:dyDescent="0.4">
      <c r="B1214" s="114">
        <v>542.39999999998599</v>
      </c>
      <c r="C1214" s="11">
        <v>0.998695439803439</v>
      </c>
      <c r="D1214" s="11">
        <v>8.8122421929346507E-6</v>
      </c>
    </row>
    <row r="1215" spans="2:4" x14ac:dyDescent="0.4">
      <c r="B1215" s="114">
        <v>542.59999999998604</v>
      </c>
      <c r="C1215" s="11">
        <v>0.99870300447747695</v>
      </c>
      <c r="D1215" s="11">
        <v>9.2037746151437193E-6</v>
      </c>
    </row>
    <row r="1216" spans="2:4" x14ac:dyDescent="0.4">
      <c r="B1216" s="114">
        <v>542.79999999998597</v>
      </c>
      <c r="C1216" s="11">
        <v>0.99870987933608601</v>
      </c>
      <c r="D1216" s="11">
        <v>9.7075324338243198E-6</v>
      </c>
    </row>
    <row r="1217" spans="2:4" x14ac:dyDescent="0.4">
      <c r="B1217" s="114">
        <v>542.99999999998602</v>
      </c>
      <c r="C1217" s="11">
        <v>0.99871603189977198</v>
      </c>
      <c r="D1217" s="11">
        <v>1.0328252208954899E-5</v>
      </c>
    </row>
    <row r="1218" spans="2:4" x14ac:dyDescent="0.4">
      <c r="B1218" s="114">
        <v>543.19999999998595</v>
      </c>
      <c r="C1218" s="11">
        <v>0.99872144138324503</v>
      </c>
      <c r="D1218" s="11">
        <v>1.10652798514733E-5</v>
      </c>
    </row>
    <row r="1219" spans="2:4" x14ac:dyDescent="0.4">
      <c r="B1219" s="114">
        <v>543.39999999998599</v>
      </c>
      <c r="C1219" s="11">
        <v>0.99872610350901803</v>
      </c>
      <c r="D1219" s="11">
        <v>1.1907495879795299E-5</v>
      </c>
    </row>
    <row r="1220" spans="2:4" x14ac:dyDescent="0.4">
      <c r="B1220" s="114">
        <v>543.59999999998604</v>
      </c>
      <c r="C1220" s="11">
        <v>0.99873003708931796</v>
      </c>
      <c r="D1220" s="11">
        <v>1.28264721870954E-5</v>
      </c>
    </row>
    <row r="1221" spans="2:4" x14ac:dyDescent="0.4">
      <c r="B1221" s="114">
        <v>543.79999999998597</v>
      </c>
      <c r="C1221" s="11">
        <v>0.99873329102517805</v>
      </c>
      <c r="D1221" s="11">
        <v>1.3769219410255801E-5</v>
      </c>
    </row>
    <row r="1222" spans="2:4" x14ac:dyDescent="0.4">
      <c r="B1222" s="114">
        <v>543.99999999998602</v>
      </c>
      <c r="C1222" s="11">
        <v>0.99873594809587796</v>
      </c>
      <c r="D1222" s="11">
        <v>1.4654157297151199E-5</v>
      </c>
    </row>
    <row r="1223" spans="2:4" x14ac:dyDescent="0.4">
      <c r="B1223" s="114">
        <v>544.19999999998595</v>
      </c>
      <c r="C1223" s="11">
        <v>0.99873811969065096</v>
      </c>
      <c r="D1223" s="11">
        <v>1.5376161389977401E-5</v>
      </c>
    </row>
    <row r="1224" spans="2:4" x14ac:dyDescent="0.4">
      <c r="B1224" s="114">
        <v>544.39999999998599</v>
      </c>
      <c r="C1224" s="11">
        <v>0.99873992646696896</v>
      </c>
      <c r="D1224" s="11">
        <v>1.5825696992656101E-5</v>
      </c>
    </row>
    <row r="1225" spans="2:4" x14ac:dyDescent="0.4">
      <c r="B1225" s="114">
        <v>544.59999999998604</v>
      </c>
      <c r="C1225" s="11">
        <v>0.99874146702438504</v>
      </c>
      <c r="D1225" s="11">
        <v>1.5919956737119499E-5</v>
      </c>
    </row>
    <row r="1226" spans="2:4" x14ac:dyDescent="0.4">
      <c r="B1226" s="114">
        <v>544.79999999998597</v>
      </c>
      <c r="C1226" s="11">
        <v>0.99874278777557002</v>
      </c>
      <c r="D1226" s="11">
        <v>1.5632822720654301E-5</v>
      </c>
    </row>
    <row r="1227" spans="2:4" x14ac:dyDescent="0.4">
      <c r="B1227" s="114">
        <v>544.99999999998602</v>
      </c>
      <c r="C1227" s="11">
        <v>0.99874387183784197</v>
      </c>
      <c r="D1227" s="11">
        <v>1.5005823950220701E-5</v>
      </c>
    </row>
    <row r="1228" spans="2:4" x14ac:dyDescent="0.4">
      <c r="B1228" s="114">
        <v>545.19999999998595</v>
      </c>
      <c r="C1228" s="11">
        <v>0.99874465457205897</v>
      </c>
      <c r="D1228" s="11">
        <v>1.4132454010900301E-5</v>
      </c>
    </row>
    <row r="1229" spans="2:4" x14ac:dyDescent="0.4">
      <c r="B1229" s="114">
        <v>545.39999999998599</v>
      </c>
      <c r="C1229" s="11">
        <v>0.99874505565851801</v>
      </c>
      <c r="D1229" s="11">
        <v>1.3125948725900701E-5</v>
      </c>
    </row>
    <row r="1230" spans="2:4" x14ac:dyDescent="0.4">
      <c r="B1230" s="114">
        <v>545.59999999998604</v>
      </c>
      <c r="C1230" s="11">
        <v>0.99874500925714005</v>
      </c>
      <c r="D1230" s="11">
        <v>1.2088966742465499E-5</v>
      </c>
    </row>
    <row r="1231" spans="2:4" x14ac:dyDescent="0.4">
      <c r="B1231" s="114">
        <v>545.79999999998597</v>
      </c>
      <c r="C1231" s="11">
        <v>0.99874448039584796</v>
      </c>
      <c r="D1231" s="11">
        <v>1.10970211736588E-5</v>
      </c>
    </row>
    <row r="1232" spans="2:4" x14ac:dyDescent="0.4">
      <c r="B1232" s="114">
        <v>545.99999999998602</v>
      </c>
      <c r="C1232" s="11">
        <v>0.99874346725501395</v>
      </c>
      <c r="D1232" s="11">
        <v>1.01959875621743E-5</v>
      </c>
    </row>
    <row r="1233" spans="2:4" x14ac:dyDescent="0.4">
      <c r="B1233" s="114">
        <v>546.19999999998595</v>
      </c>
      <c r="C1233" s="11">
        <v>0.99874199528833496</v>
      </c>
      <c r="D1233" s="11">
        <v>9.4077406214387008E-6</v>
      </c>
    </row>
    <row r="1234" spans="2:4" x14ac:dyDescent="0.4">
      <c r="B1234" s="114">
        <v>546.39999999998599</v>
      </c>
      <c r="C1234" s="11">
        <v>0.99874010904716504</v>
      </c>
      <c r="D1234" s="11">
        <v>8.7380449486177107E-6</v>
      </c>
    </row>
    <row r="1235" spans="2:4" x14ac:dyDescent="0.4">
      <c r="B1235" s="114">
        <v>546.59999999998604</v>
      </c>
      <c r="C1235" s="11">
        <v>0.99873786495758998</v>
      </c>
      <c r="D1235" s="11">
        <v>8.1834439420848293E-6</v>
      </c>
    </row>
    <row r="1236" spans="2:4" x14ac:dyDescent="0.4">
      <c r="B1236" s="114">
        <v>546.79999999998597</v>
      </c>
      <c r="C1236" s="11">
        <v>0.99873532605022797</v>
      </c>
      <c r="D1236" s="11">
        <v>7.7361395882576195E-6</v>
      </c>
    </row>
    <row r="1237" spans="2:4" x14ac:dyDescent="0.4">
      <c r="B1237" s="114">
        <v>546.99999999998602</v>
      </c>
      <c r="C1237" s="11">
        <v>0.99873255848221099</v>
      </c>
      <c r="D1237" s="11">
        <v>7.3870188239189104E-6</v>
      </c>
    </row>
    <row r="1238" spans="2:4" x14ac:dyDescent="0.4">
      <c r="B1238" s="114">
        <v>547.19999999998595</v>
      </c>
      <c r="C1238" s="11">
        <v>0.99872962934449505</v>
      </c>
      <c r="D1238" s="11">
        <v>7.1273307414206602E-6</v>
      </c>
    </row>
    <row r="1239" spans="2:4" x14ac:dyDescent="0.4">
      <c r="B1239" s="114">
        <v>547.39999999998599</v>
      </c>
      <c r="C1239" s="11">
        <v>0.99872660527601198</v>
      </c>
      <c r="D1239" s="11">
        <v>6.94949303653488E-6</v>
      </c>
    </row>
    <row r="1240" spans="2:4" x14ac:dyDescent="0.4">
      <c r="B1240" s="114">
        <v>547.59999999998604</v>
      </c>
      <c r="C1240" s="11">
        <v>0.99872355154523695</v>
      </c>
      <c r="D1240" s="11">
        <v>6.8473699673106797E-6</v>
      </c>
    </row>
    <row r="1241" spans="2:4" x14ac:dyDescent="0.4">
      <c r="B1241" s="114">
        <v>547.79999999998597</v>
      </c>
      <c r="C1241" s="11">
        <v>0.99872053139963601</v>
      </c>
      <c r="D1241" s="11">
        <v>6.8162274198234301E-6</v>
      </c>
    </row>
    <row r="1242" spans="2:4" x14ac:dyDescent="0.4">
      <c r="B1242" s="114">
        <v>547.99999999998602</v>
      </c>
      <c r="C1242" s="11">
        <v>0.99871760559443101</v>
      </c>
      <c r="D1242" s="11">
        <v>6.8524629556029498E-6</v>
      </c>
    </row>
    <row r="1243" spans="2:4" x14ac:dyDescent="0.4">
      <c r="B1243" s="114">
        <v>548.19999999998595</v>
      </c>
      <c r="C1243" s="11">
        <v>0.99871483209640299</v>
      </c>
      <c r="D1243" s="11">
        <v>6.9531280288257504E-6</v>
      </c>
    </row>
    <row r="1244" spans="2:4" x14ac:dyDescent="0.4">
      <c r="B1244" s="114">
        <v>548.39999999998599</v>
      </c>
      <c r="C1244" s="11">
        <v>0.99871226602288499</v>
      </c>
      <c r="D1244" s="11">
        <v>7.1151980175948399E-6</v>
      </c>
    </row>
    <row r="1245" spans="2:4" x14ac:dyDescent="0.4">
      <c r="B1245" s="114">
        <v>548.59999999998604</v>
      </c>
      <c r="C1245" s="11">
        <v>0.99870995991843803</v>
      </c>
      <c r="D1245" s="11">
        <v>7.3345050173663499E-6</v>
      </c>
    </row>
    <row r="1246" spans="2:4" x14ac:dyDescent="0.4">
      <c r="B1246" s="114">
        <v>548.79999999998597</v>
      </c>
      <c r="C1246" s="11">
        <v>0.99870796449366595</v>
      </c>
      <c r="D1246" s="11">
        <v>7.6042303258742402E-6</v>
      </c>
    </row>
    <row r="1247" spans="2:4" x14ac:dyDescent="0.4">
      <c r="B1247" s="114">
        <v>548.99999999998602</v>
      </c>
      <c r="C1247" s="11">
        <v>0.99870632989853603</v>
      </c>
      <c r="D1247" s="11">
        <v>7.9129060019310808E-6</v>
      </c>
    </row>
    <row r="1248" spans="2:4" x14ac:dyDescent="0.4">
      <c r="B1248" s="114">
        <v>549.19999999998595</v>
      </c>
      <c r="C1248" s="11">
        <v>0.998705107414815</v>
      </c>
      <c r="D1248" s="11">
        <v>8.2420627279655492E-6</v>
      </c>
    </row>
    <row r="1249" spans="2:4" x14ac:dyDescent="0.4">
      <c r="B1249" s="114">
        <v>549.39999999998599</v>
      </c>
      <c r="C1249" s="11">
        <v>0.99870435104536004</v>
      </c>
      <c r="D1249" s="11">
        <v>8.5640673945967508E-6</v>
      </c>
    </row>
    <row r="1250" spans="2:4" x14ac:dyDescent="0.4">
      <c r="B1250" s="114">
        <v>549.59999999998604</v>
      </c>
      <c r="C1250" s="11">
        <v>0.99870411784467805</v>
      </c>
      <c r="D1250" s="11">
        <v>8.8413255446898794E-6</v>
      </c>
    </row>
    <row r="1251" spans="2:4" x14ac:dyDescent="0.4">
      <c r="B1251" s="114">
        <v>549.79999999998597</v>
      </c>
      <c r="C1251" s="11">
        <v>0.99870446524925305</v>
      </c>
      <c r="D1251" s="11">
        <v>9.0286066493681494E-6</v>
      </c>
    </row>
    <row r="1252" spans="2:4" x14ac:dyDescent="0.4">
      <c r="B1252" s="114">
        <v>549.99999999998602</v>
      </c>
      <c r="C1252" s="11">
        <v>0.99870544387248705</v>
      </c>
      <c r="D1252" s="11">
        <v>9.0800401067844193E-6</v>
      </c>
    </row>
    <row r="1253" spans="2:4" x14ac:dyDescent="0.4">
      <c r="B1253" s="114">
        <v>550.19999999998595</v>
      </c>
      <c r="C1253" s="11">
        <v>0.99870708613123205</v>
      </c>
      <c r="D1253" s="11">
        <v>8.9604207366562901E-6</v>
      </c>
    </row>
    <row r="1254" spans="2:4" x14ac:dyDescent="0.4">
      <c r="B1254" s="114">
        <v>550.39999999998599</v>
      </c>
      <c r="C1254" s="11">
        <v>0.99870939448204199</v>
      </c>
      <c r="D1254" s="11">
        <v>8.6570536364864303E-6</v>
      </c>
    </row>
    <row r="1255" spans="2:4" x14ac:dyDescent="0.4">
      <c r="B1255" s="114">
        <v>550.59999999998604</v>
      </c>
      <c r="C1255" s="11">
        <v>0.99871233542471205</v>
      </c>
      <c r="D1255" s="11">
        <v>8.1859790989314002E-6</v>
      </c>
    </row>
    <row r="1256" spans="2:4" x14ac:dyDescent="0.4">
      <c r="B1256" s="114">
        <v>550.79999999998597</v>
      </c>
      <c r="C1256" s="11">
        <v>0.99871584353666598</v>
      </c>
      <c r="D1256" s="11">
        <v>7.5883013149663199E-6</v>
      </c>
    </row>
    <row r="1257" spans="2:4" x14ac:dyDescent="0.4">
      <c r="B1257" s="114">
        <v>550.99999999998602</v>
      </c>
      <c r="C1257" s="11">
        <v>0.99871983399096897</v>
      </c>
      <c r="D1257" s="11">
        <v>6.9181569542375102E-6</v>
      </c>
    </row>
    <row r="1258" spans="2:4" x14ac:dyDescent="0.4">
      <c r="B1258" s="114">
        <v>551.19999999998595</v>
      </c>
      <c r="C1258" s="11">
        <v>0.99872421719292703</v>
      </c>
      <c r="D1258" s="11">
        <v>6.2286719933375E-6</v>
      </c>
    </row>
    <row r="1259" spans="2:4" x14ac:dyDescent="0.4">
      <c r="B1259" s="114">
        <v>551.39999999998599</v>
      </c>
      <c r="C1259" s="11">
        <v>0.99872890940208703</v>
      </c>
      <c r="D1259" s="11">
        <v>5.5620204447623698E-6</v>
      </c>
    </row>
    <row r="1260" spans="2:4" x14ac:dyDescent="0.4">
      <c r="B1260" s="114">
        <v>551.59999999998604</v>
      </c>
      <c r="C1260" s="11">
        <v>0.99873383714377095</v>
      </c>
      <c r="D1260" s="11">
        <v>4.9457597111296996E-6</v>
      </c>
    </row>
    <row r="1261" spans="2:4" x14ac:dyDescent="0.4">
      <c r="B1261" s="114">
        <v>551.79999999998597</v>
      </c>
      <c r="C1261" s="11">
        <v>0.99873893680744397</v>
      </c>
      <c r="D1261" s="11">
        <v>4.3940232385419999E-6</v>
      </c>
    </row>
    <row r="1262" spans="2:4" x14ac:dyDescent="0.4">
      <c r="B1262" s="114">
        <v>551.99999999998602</v>
      </c>
      <c r="C1262" s="11">
        <v>0.99874415201871802</v>
      </c>
      <c r="D1262" s="11">
        <v>3.9109618163990701E-6</v>
      </c>
    </row>
    <row r="1263" spans="2:4" x14ac:dyDescent="0.4">
      <c r="B1263" s="114">
        <v>552.19999999998595</v>
      </c>
      <c r="C1263" s="11">
        <v>0.99874943077795397</v>
      </c>
      <c r="D1263" s="11">
        <v>3.4944196821186498E-6</v>
      </c>
    </row>
    <row r="1264" spans="2:4" x14ac:dyDescent="0.4">
      <c r="B1264" s="114">
        <v>552.39999999998599</v>
      </c>
      <c r="C1264" s="11">
        <v>0.99875472331446202</v>
      </c>
      <c r="D1264" s="11">
        <v>3.1388775956362199E-6</v>
      </c>
    </row>
    <row r="1265" spans="2:4" x14ac:dyDescent="0.4">
      <c r="B1265" s="114">
        <v>552.59999999998604</v>
      </c>
      <c r="C1265" s="11">
        <v>0.99875998085073803</v>
      </c>
      <c r="D1265" s="11">
        <v>2.8374525252901799E-6</v>
      </c>
    </row>
    <row r="1266" spans="2:4" x14ac:dyDescent="0.4">
      <c r="B1266" s="114">
        <v>552.79999999998597</v>
      </c>
      <c r="C1266" s="11">
        <v>0.99876515511969399</v>
      </c>
      <c r="D1266" s="11">
        <v>2.5830979483995599E-6</v>
      </c>
    </row>
    <row r="1267" spans="2:4" x14ac:dyDescent="0.4">
      <c r="B1267" s="114">
        <v>552.99999999998602</v>
      </c>
      <c r="C1267" s="11">
        <v>0.99877019838919701</v>
      </c>
      <c r="D1267" s="11">
        <v>2.3692408606460999E-6</v>
      </c>
    </row>
    <row r="1268" spans="2:4" x14ac:dyDescent="0.4">
      <c r="B1268" s="114">
        <v>553.19999999998595</v>
      </c>
      <c r="C1268" s="11">
        <v>0.99877506377857195</v>
      </c>
      <c r="D1268" s="11">
        <v>2.1900649921574698E-6</v>
      </c>
    </row>
    <row r="1269" spans="2:4" x14ac:dyDescent="0.4">
      <c r="B1269" s="114">
        <v>553.39999999998599</v>
      </c>
      <c r="C1269" s="11">
        <v>0.99877970571296404</v>
      </c>
      <c r="D1269" s="11">
        <v>2.0405913289313799E-6</v>
      </c>
    </row>
    <row r="1270" spans="2:4" x14ac:dyDescent="0.4">
      <c r="B1270" s="114">
        <v>553.59999999998604</v>
      </c>
      <c r="C1270" s="11">
        <v>0.998784080418472</v>
      </c>
      <c r="D1270" s="11">
        <v>1.9166532936341902E-6</v>
      </c>
    </row>
    <row r="1271" spans="2:4" x14ac:dyDescent="0.4">
      <c r="B1271" s="114">
        <v>553.79999999998597</v>
      </c>
      <c r="C1271" s="11">
        <v>0.99878814640253499</v>
      </c>
      <c r="D1271" s="11">
        <v>1.8148246453416801E-6</v>
      </c>
    </row>
    <row r="1272" spans="2:4" x14ac:dyDescent="0.4">
      <c r="B1272" s="114">
        <v>553.99999999998602</v>
      </c>
      <c r="C1272" s="11">
        <v>0.99879186489174898</v>
      </c>
      <c r="D1272" s="11">
        <v>1.7323325569632999E-6</v>
      </c>
    </row>
    <row r="1273" spans="2:4" x14ac:dyDescent="0.4">
      <c r="B1273" s="114">
        <v>554.19999999998595</v>
      </c>
      <c r="C1273" s="11">
        <v>0.99879520021645896</v>
      </c>
      <c r="D1273" s="11">
        <v>1.6669728617148501E-6</v>
      </c>
    </row>
    <row r="1274" spans="2:4" x14ac:dyDescent="0.4">
      <c r="B1274" s="114">
        <v>554.39999999998599</v>
      </c>
      <c r="C1274" s="11">
        <v>0.99879812014137104</v>
      </c>
      <c r="D1274" s="11">
        <v>1.61703554089614E-6</v>
      </c>
    </row>
    <row r="1275" spans="2:4" x14ac:dyDescent="0.4">
      <c r="B1275" s="114">
        <v>554.59999999998604</v>
      </c>
      <c r="C1275" s="11">
        <v>0.99880059614563699</v>
      </c>
      <c r="D1275" s="11">
        <v>1.5812436289724699E-6</v>
      </c>
    </row>
    <row r="1276" spans="2:4" x14ac:dyDescent="0.4">
      <c r="B1276" s="114">
        <v>554.79999999998597</v>
      </c>
      <c r="C1276" s="11">
        <v>0.99880260365974805</v>
      </c>
      <c r="D1276" s="11">
        <v>1.55870694442178E-6</v>
      </c>
    </row>
    <row r="1277" spans="2:4" x14ac:dyDescent="0.4">
      <c r="B1277" s="114">
        <v>554.99999999998602</v>
      </c>
      <c r="C1277" s="11">
        <v>0.99880412226663495</v>
      </c>
      <c r="D1277" s="11">
        <v>1.5488906018830399E-6</v>
      </c>
    </row>
    <row r="1278" spans="2:4" x14ac:dyDescent="0.4">
      <c r="B1278" s="114">
        <v>555.19999999998504</v>
      </c>
      <c r="C1278" s="11">
        <v>0.99880513587353403</v>
      </c>
      <c r="D1278" s="11">
        <v>1.5515982356679E-6</v>
      </c>
    </row>
    <row r="1279" spans="2:4" x14ac:dyDescent="0.4">
      <c r="B1279" s="114">
        <v>555.39999999998497</v>
      </c>
      <c r="C1279" s="11">
        <v>0.99880563286006296</v>
      </c>
      <c r="D1279" s="11">
        <v>1.5669702838462099E-6</v>
      </c>
    </row>
    <row r="1280" spans="2:4" x14ac:dyDescent="0.4">
      <c r="B1280" s="114">
        <v>555.59999999998502</v>
      </c>
      <c r="C1280" s="11">
        <v>0.99880560620569403</v>
      </c>
      <c r="D1280" s="11">
        <v>1.5954984104625299E-6</v>
      </c>
    </row>
    <row r="1281" spans="2:4" x14ac:dyDescent="0.4">
      <c r="B1281" s="114">
        <v>555.79999999998495</v>
      </c>
      <c r="C1281" s="11">
        <v>0.99880505359745997</v>
      </c>
      <c r="D1281" s="11">
        <v>1.6380582100102401E-6</v>
      </c>
    </row>
    <row r="1282" spans="2:4" x14ac:dyDescent="0.4">
      <c r="B1282" s="114">
        <v>555.99999999998499</v>
      </c>
      <c r="C1282" s="11">
        <v>0.99880397751525896</v>
      </c>
      <c r="D1282" s="11">
        <v>1.6959638173909799E-6</v>
      </c>
    </row>
    <row r="1283" spans="2:4" x14ac:dyDescent="0.4">
      <c r="B1283" s="114">
        <v>556.19999999998504</v>
      </c>
      <c r="C1283" s="11">
        <v>0.99880238528820997</v>
      </c>
      <c r="D1283" s="11">
        <v>1.7710501624665601E-6</v>
      </c>
    </row>
    <row r="1284" spans="2:4" x14ac:dyDescent="0.4">
      <c r="B1284" s="114">
        <v>556.39999999998497</v>
      </c>
      <c r="C1284" s="11">
        <v>0.99880028911059604</v>
      </c>
      <c r="D1284" s="11">
        <v>1.8657916483634701E-6</v>
      </c>
    </row>
    <row r="1285" spans="2:4" x14ac:dyDescent="0.4">
      <c r="B1285" s="114">
        <v>556.59999999998502</v>
      </c>
      <c r="C1285" s="11">
        <v>0.998797705998962</v>
      </c>
      <c r="D1285" s="11">
        <v>1.98346976531983E-6</v>
      </c>
    </row>
    <row r="1286" spans="2:4" x14ac:dyDescent="0.4">
      <c r="B1286" s="114">
        <v>556.79999999998495</v>
      </c>
      <c r="C1286" s="11">
        <v>0.99879465766485198</v>
      </c>
      <c r="D1286" s="11">
        <v>2.1284093235398199E-6</v>
      </c>
    </row>
    <row r="1287" spans="2:4" x14ac:dyDescent="0.4">
      <c r="B1287" s="114">
        <v>556.99999999998499</v>
      </c>
      <c r="C1287" s="11">
        <v>0.99879117026465403</v>
      </c>
      <c r="D1287" s="11">
        <v>2.3063126700594201E-6</v>
      </c>
    </row>
    <row r="1288" spans="2:4" x14ac:dyDescent="0.4">
      <c r="B1288" s="114">
        <v>557.19999999998504</v>
      </c>
      <c r="C1288" s="11">
        <v>0.99878727397000999</v>
      </c>
      <c r="D1288" s="11">
        <v>2.5247367103092798E-6</v>
      </c>
    </row>
    <row r="1289" spans="2:4" x14ac:dyDescent="0.4">
      <c r="B1289" s="114">
        <v>557.39999999998497</v>
      </c>
      <c r="C1289" s="11">
        <v>0.99878300227591799</v>
      </c>
      <c r="D1289" s="11">
        <v>2.79378246652774E-6</v>
      </c>
    </row>
    <row r="1290" spans="2:4" x14ac:dyDescent="0.4">
      <c r="B1290" s="114">
        <v>557.59999999998502</v>
      </c>
      <c r="C1290" s="11">
        <v>0.99877839092158904</v>
      </c>
      <c r="D1290" s="11">
        <v>3.12710757838214E-6</v>
      </c>
    </row>
    <row r="1291" spans="2:4" x14ac:dyDescent="0.4">
      <c r="B1291" s="114">
        <v>557.79999999998495</v>
      </c>
      <c r="C1291" s="11">
        <v>0.99877347623005996</v>
      </c>
      <c r="D1291" s="11">
        <v>3.54344020645989E-6</v>
      </c>
    </row>
    <row r="1292" spans="2:4" x14ac:dyDescent="0.4">
      <c r="B1292" s="114">
        <v>557.99999999998499</v>
      </c>
      <c r="C1292" s="11">
        <v>0.99876829255556099</v>
      </c>
      <c r="D1292" s="11">
        <v>4.0688894083854303E-6</v>
      </c>
    </row>
    <row r="1293" spans="2:4" x14ac:dyDescent="0.4">
      <c r="B1293" s="114">
        <v>558.19999999998504</v>
      </c>
      <c r="C1293" s="11">
        <v>0.99876286832350103</v>
      </c>
      <c r="D1293" s="11">
        <v>4.7405518109903004E-6</v>
      </c>
    </row>
    <row r="1294" spans="2:4" x14ac:dyDescent="0.4">
      <c r="B1294" s="114">
        <v>558.39999999998497</v>
      </c>
      <c r="C1294" s="11">
        <v>0.99875721978045895</v>
      </c>
      <c r="D1294" s="11">
        <v>5.6122831119860301E-6</v>
      </c>
    </row>
    <row r="1295" spans="2:4" x14ac:dyDescent="0.4">
      <c r="B1295" s="114">
        <v>558.59999999998502</v>
      </c>
      <c r="C1295" s="11">
        <v>0.99875134089331796</v>
      </c>
      <c r="D1295" s="11">
        <v>6.7641837357926301E-6</v>
      </c>
    </row>
    <row r="1296" spans="2:4" x14ac:dyDescent="0.4">
      <c r="B1296" s="114">
        <v>558.79999999998495</v>
      </c>
      <c r="C1296" s="11">
        <v>0.99874518656053601</v>
      </c>
      <c r="D1296" s="11">
        <v>8.3186279109557396E-6</v>
      </c>
    </row>
    <row r="1297" spans="2:4" x14ac:dyDescent="0.4">
      <c r="B1297" s="114">
        <v>558.99999999998499</v>
      </c>
      <c r="C1297" s="11">
        <v>0.99873864387281797</v>
      </c>
      <c r="D1297" s="11">
        <v>1.04680960598817E-5</v>
      </c>
    </row>
    <row r="1298" spans="2:4" x14ac:dyDescent="0.4">
      <c r="B1298" s="114">
        <v>559.19999999998504</v>
      </c>
      <c r="C1298" s="11">
        <v>0.99873148165352699</v>
      </c>
      <c r="D1298" s="11">
        <v>1.35245835359261E-5</v>
      </c>
    </row>
    <row r="1299" spans="2:4" x14ac:dyDescent="0.4">
      <c r="B1299" s="114">
        <v>559.39999999998497</v>
      </c>
      <c r="C1299" s="11">
        <v>0.99872326106100795</v>
      </c>
      <c r="D1299" s="11">
        <v>1.8007814997337401E-5</v>
      </c>
    </row>
    <row r="1300" spans="2:4" x14ac:dyDescent="0.4">
      <c r="B1300" s="114">
        <v>559.59999999998502</v>
      </c>
      <c r="C1300" s="11">
        <v>0.99871318358090899</v>
      </c>
      <c r="D1300" s="11">
        <v>2.4795959350037699E-5</v>
      </c>
    </row>
    <row r="1301" spans="2:4" x14ac:dyDescent="0.4">
      <c r="B1301" s="114">
        <v>559.79999999998495</v>
      </c>
      <c r="C1301" s="11">
        <v>0.99869988475825</v>
      </c>
      <c r="D1301" s="11">
        <v>3.5330540069327098E-5</v>
      </c>
    </row>
    <row r="1302" spans="2:4" x14ac:dyDescent="0.4">
      <c r="B1302" s="114">
        <v>559.99999999998499</v>
      </c>
      <c r="C1302" s="11">
        <v>0.99868145590424096</v>
      </c>
      <c r="D1302" s="11">
        <v>5.1593397177799898E-5</v>
      </c>
    </row>
    <row r="1303" spans="2:4" x14ac:dyDescent="0.4">
      <c r="B1303" s="114">
        <v>560.19999999998504</v>
      </c>
      <c r="C1303" s="11">
        <v>0.99865711138186497</v>
      </c>
      <c r="D1303" s="11">
        <v>7.4438233931051106E-5</v>
      </c>
    </row>
    <row r="1304" spans="2:4" x14ac:dyDescent="0.4">
      <c r="B1304" s="114">
        <v>560.39999999998497</v>
      </c>
      <c r="C1304" s="11">
        <v>0.99863276020612302</v>
      </c>
      <c r="D1304" s="11">
        <v>9.8017788511665894E-5</v>
      </c>
    </row>
    <row r="1305" spans="2:4" x14ac:dyDescent="0.4">
      <c r="B1305" s="114">
        <v>560.59999999998502</v>
      </c>
      <c r="C1305" s="11">
        <v>0.99862254039676901</v>
      </c>
      <c r="D1305" s="11">
        <v>1.08247013330073E-4</v>
      </c>
    </row>
    <row r="1306" spans="2:4" x14ac:dyDescent="0.4">
      <c r="B1306" s="114">
        <v>560.79999999998495</v>
      </c>
      <c r="C1306" s="11">
        <v>0.998633222449686</v>
      </c>
      <c r="D1306" s="11">
        <v>9.8397043469236999E-5</v>
      </c>
    </row>
    <row r="1307" spans="2:4" x14ac:dyDescent="0.4">
      <c r="B1307" s="114">
        <v>560.99999999998499</v>
      </c>
      <c r="C1307" s="11">
        <v>0.99865555795239602</v>
      </c>
      <c r="D1307" s="11">
        <v>7.7746790224282098E-5</v>
      </c>
    </row>
    <row r="1308" spans="2:4" x14ac:dyDescent="0.4">
      <c r="B1308" s="114">
        <v>561.19999999998504</v>
      </c>
      <c r="C1308" s="11">
        <v>0.998677714513449</v>
      </c>
      <c r="D1308" s="11">
        <v>5.8148976104148301E-5</v>
      </c>
    </row>
    <row r="1309" spans="2:4" x14ac:dyDescent="0.4">
      <c r="B1309" s="114">
        <v>561.39999999998497</v>
      </c>
      <c r="C1309" s="11">
        <v>0.99869563993837196</v>
      </c>
      <c r="D1309" s="11">
        <v>4.3665267894479803E-5</v>
      </c>
    </row>
    <row r="1310" spans="2:4" x14ac:dyDescent="0.4">
      <c r="B1310" s="114">
        <v>561.59999999998502</v>
      </c>
      <c r="C1310" s="11">
        <v>0.99870991084642802</v>
      </c>
      <c r="D1310" s="11">
        <v>3.3716459998859798E-5</v>
      </c>
    </row>
    <row r="1311" spans="2:4" x14ac:dyDescent="0.4">
      <c r="B1311" s="114">
        <v>561.79999999998495</v>
      </c>
      <c r="C1311" s="11">
        <v>0.998721897927627</v>
      </c>
      <c r="D1311" s="11">
        <v>2.6916976608297901E-5</v>
      </c>
    </row>
    <row r="1312" spans="2:4" x14ac:dyDescent="0.4">
      <c r="B1312" s="114">
        <v>561.99999999998499</v>
      </c>
      <c r="C1312" s="11">
        <v>0.99873265404398304</v>
      </c>
      <c r="D1312" s="11">
        <v>2.2187160591475799E-5</v>
      </c>
    </row>
    <row r="1313" spans="2:4" x14ac:dyDescent="0.4">
      <c r="B1313" s="114">
        <v>562.19999999998504</v>
      </c>
      <c r="C1313" s="11">
        <v>0.99874284593196605</v>
      </c>
      <c r="D1313" s="11">
        <v>1.8822262890995899E-5</v>
      </c>
    </row>
    <row r="1314" spans="2:4" x14ac:dyDescent="0.4">
      <c r="B1314" s="114">
        <v>562.39999999998497</v>
      </c>
      <c r="C1314" s="11">
        <v>0.99875286854227197</v>
      </c>
      <c r="D1314" s="11">
        <v>1.6379021874313199E-5</v>
      </c>
    </row>
    <row r="1315" spans="2:4" x14ac:dyDescent="0.4">
      <c r="B1315" s="114">
        <v>562.59999999998502</v>
      </c>
      <c r="C1315" s="11">
        <v>0.99876294449356195</v>
      </c>
      <c r="D1315" s="11">
        <v>1.4577327537424799E-5</v>
      </c>
    </row>
    <row r="1316" spans="2:4" x14ac:dyDescent="0.4">
      <c r="B1316" s="114">
        <v>562.79999999998495</v>
      </c>
      <c r="C1316" s="11">
        <v>0.99877318857195996</v>
      </c>
      <c r="D1316" s="11">
        <v>1.32370034601813E-5</v>
      </c>
    </row>
    <row r="1317" spans="2:4" x14ac:dyDescent="0.4">
      <c r="B1317" s="114">
        <v>562.99999999998499</v>
      </c>
      <c r="C1317" s="11">
        <v>0.99878364709387502</v>
      </c>
      <c r="D1317" s="11">
        <v>1.2239851032733301E-5</v>
      </c>
    </row>
    <row r="1318" spans="2:4" x14ac:dyDescent="0.4">
      <c r="B1318" s="114">
        <v>563.19999999998504</v>
      </c>
      <c r="C1318" s="11">
        <v>0.99879432195461904</v>
      </c>
      <c r="D1318" s="11">
        <v>1.15070714477822E-5</v>
      </c>
    </row>
    <row r="1319" spans="2:4" x14ac:dyDescent="0.4">
      <c r="B1319" s="114">
        <v>563.39999999998497</v>
      </c>
      <c r="C1319" s="11">
        <v>0.99880518567701404</v>
      </c>
      <c r="D1319" s="11">
        <v>1.09857017774611E-5</v>
      </c>
    </row>
    <row r="1320" spans="2:4" x14ac:dyDescent="0.4">
      <c r="B1320" s="114">
        <v>563.59999999998502</v>
      </c>
      <c r="C1320" s="11">
        <v>0.99881619112724795</v>
      </c>
      <c r="D1320" s="11">
        <v>1.06403496420214E-5</v>
      </c>
    </row>
    <row r="1321" spans="2:4" x14ac:dyDescent="0.4">
      <c r="B1321" s="114">
        <v>563.79999999998495</v>
      </c>
      <c r="C1321" s="11">
        <v>0.99882727797507198</v>
      </c>
      <c r="D1321" s="11">
        <v>1.04481065450234E-5</v>
      </c>
    </row>
    <row r="1322" spans="2:4" x14ac:dyDescent="0.4">
      <c r="B1322" s="114">
        <v>563.99999999998499</v>
      </c>
      <c r="C1322" s="11">
        <v>0.99883837707360801</v>
      </c>
      <c r="D1322" s="11">
        <v>1.03954294106959E-5</v>
      </c>
    </row>
    <row r="1323" spans="2:4" x14ac:dyDescent="0.4">
      <c r="B1323" s="114">
        <v>564.19999999998504</v>
      </c>
      <c r="C1323" s="11">
        <v>0.99884941342710698</v>
      </c>
      <c r="D1323" s="11">
        <v>1.04762955051776E-5</v>
      </c>
    </row>
    <row r="1324" spans="2:4" x14ac:dyDescent="0.4">
      <c r="B1324" s="114">
        <v>564.39999999998497</v>
      </c>
      <c r="C1324" s="11">
        <v>0.99886030812660398</v>
      </c>
      <c r="D1324" s="11">
        <v>1.0691233325151E-5</v>
      </c>
    </row>
    <row r="1325" spans="2:4" x14ac:dyDescent="0.4">
      <c r="B1325" s="114">
        <v>564.59999999998502</v>
      </c>
      <c r="C1325" s="11">
        <v>0.99887097946535397</v>
      </c>
      <c r="D1325" s="11">
        <v>1.10470088858448E-5</v>
      </c>
    </row>
    <row r="1326" spans="2:4" x14ac:dyDescent="0.4">
      <c r="B1326" s="114">
        <v>564.79999999998495</v>
      </c>
      <c r="C1326" s="11">
        <v>0.99888134334437095</v>
      </c>
      <c r="D1326" s="11">
        <v>1.15568560849889E-5</v>
      </c>
    </row>
    <row r="1327" spans="2:4" x14ac:dyDescent="0.4">
      <c r="B1327" s="114">
        <v>564.99999999998499</v>
      </c>
      <c r="C1327" s="11">
        <v>0.99889131301648404</v>
      </c>
      <c r="D1327" s="11">
        <v>1.22412083892614E-5</v>
      </c>
    </row>
    <row r="1328" spans="2:4" x14ac:dyDescent="0.4">
      <c r="B1328" s="114">
        <v>565.19999999998504</v>
      </c>
      <c r="C1328" s="11">
        <v>0.99890079818499999</v>
      </c>
      <c r="D1328" s="11">
        <v>1.3128926928908001E-5</v>
      </c>
    </row>
    <row r="1329" spans="2:4" x14ac:dyDescent="0.4">
      <c r="B1329" s="114">
        <v>565.39999999998497</v>
      </c>
      <c r="C1329" s="11">
        <v>0.99890970347576802</v>
      </c>
      <c r="D1329" s="11">
        <v>1.42590210044471E-5</v>
      </c>
    </row>
    <row r="1330" spans="2:4" x14ac:dyDescent="0.4">
      <c r="B1330" s="114">
        <v>565.59999999998502</v>
      </c>
      <c r="C1330" s="11">
        <v>0.99891792636964605</v>
      </c>
      <c r="D1330" s="11">
        <v>1.5682791562927601E-5</v>
      </c>
    </row>
    <row r="1331" spans="2:4" x14ac:dyDescent="0.4">
      <c r="B1331" s="114">
        <v>565.79999999998495</v>
      </c>
      <c r="C1331" s="11">
        <v>0.998925354886538</v>
      </c>
      <c r="D1331" s="11">
        <v>1.7466125322920802E-5</v>
      </c>
    </row>
    <row r="1332" spans="2:4" x14ac:dyDescent="0.4">
      <c r="B1332" s="114">
        <v>565.99999999998499</v>
      </c>
      <c r="C1332" s="11">
        <v>0.99893186580034599</v>
      </c>
      <c r="D1332" s="11">
        <v>1.9691179455309501E-5</v>
      </c>
    </row>
    <row r="1333" spans="2:4" x14ac:dyDescent="0.4">
      <c r="B1333" s="114">
        <v>566.19999999998504</v>
      </c>
      <c r="C1333" s="11">
        <v>0.99893732521113898</v>
      </c>
      <c r="D1333" s="11">
        <v>2.24556495431378E-5</v>
      </c>
    </row>
    <row r="1334" spans="2:4" x14ac:dyDescent="0.4">
      <c r="B1334" s="114">
        <v>566.39999999998497</v>
      </c>
      <c r="C1334" s="11">
        <v>0.99894159532500404</v>
      </c>
      <c r="D1334" s="11">
        <v>2.5865788387833401E-5</v>
      </c>
    </row>
    <row r="1335" spans="2:4" x14ac:dyDescent="0.4">
      <c r="B1335" s="114">
        <v>566.59999999998502</v>
      </c>
      <c r="C1335" s="11">
        <v>0.99894455463084197</v>
      </c>
      <c r="D1335" s="11">
        <v>3.0016002930720799E-5</v>
      </c>
    </row>
    <row r="1336" spans="2:4" x14ac:dyDescent="0.4">
      <c r="B1336" s="114">
        <v>566.79999999998495</v>
      </c>
      <c r="C1336" s="11">
        <v>0.99894614259407999</v>
      </c>
      <c r="D1336" s="11">
        <v>3.4943924780308803E-5</v>
      </c>
    </row>
    <row r="1337" spans="2:4" x14ac:dyDescent="0.4">
      <c r="B1337" s="114">
        <v>566.99999999998499</v>
      </c>
      <c r="C1337" s="11">
        <v>0.99894643961941598</v>
      </c>
      <c r="D1337" s="11">
        <v>4.0550213989104597E-5</v>
      </c>
    </row>
    <row r="1338" spans="2:4" x14ac:dyDescent="0.4">
      <c r="B1338" s="114">
        <v>567.19999999998504</v>
      </c>
      <c r="C1338" s="11">
        <v>0.99894577522293904</v>
      </c>
      <c r="D1338" s="11">
        <v>4.6490161177488901E-5</v>
      </c>
    </row>
    <row r="1339" spans="2:4" x14ac:dyDescent="0.4">
      <c r="B1339" s="114">
        <v>567.39999999998497</v>
      </c>
      <c r="C1339" s="11">
        <v>0.99894480606682801</v>
      </c>
      <c r="D1339" s="11">
        <v>5.2095430120885999E-5</v>
      </c>
    </row>
    <row r="1340" spans="2:4" x14ac:dyDescent="0.4">
      <c r="B1340" s="114">
        <v>567.59999999998502</v>
      </c>
      <c r="C1340" s="11">
        <v>0.99894444249118297</v>
      </c>
      <c r="D1340" s="11">
        <v>5.6447296844203701E-5</v>
      </c>
    </row>
    <row r="1341" spans="2:4" x14ac:dyDescent="0.4">
      <c r="B1341" s="114">
        <v>567.79999999998495</v>
      </c>
      <c r="C1341" s="11">
        <v>0.99894553782468698</v>
      </c>
      <c r="D1341" s="11">
        <v>5.8687112485850999E-5</v>
      </c>
    </row>
    <row r="1342" spans="2:4" x14ac:dyDescent="0.4">
      <c r="B1342" s="114">
        <v>567.99999999998499</v>
      </c>
      <c r="C1342" s="11">
        <v>0.99894847469690895</v>
      </c>
      <c r="D1342" s="11">
        <v>5.8429814720911299E-5</v>
      </c>
    </row>
    <row r="1343" spans="2:4" x14ac:dyDescent="0.4">
      <c r="B1343" s="114">
        <v>568.19999999998504</v>
      </c>
      <c r="C1343" s="11">
        <v>0.99895297457468901</v>
      </c>
      <c r="D1343" s="11">
        <v>5.5954315489140698E-5</v>
      </c>
    </row>
    <row r="1344" spans="2:4" x14ac:dyDescent="0.4">
      <c r="B1344" s="114">
        <v>568.39999999998497</v>
      </c>
      <c r="C1344" s="11">
        <v>0.99895829211784104</v>
      </c>
      <c r="D1344" s="11">
        <v>5.2009160075779898E-5</v>
      </c>
    </row>
    <row r="1345" spans="2:4" x14ac:dyDescent="0.4">
      <c r="B1345" s="114">
        <v>568.59999999998502</v>
      </c>
      <c r="C1345" s="11">
        <v>0.99896359701373605</v>
      </c>
      <c r="D1345" s="11">
        <v>4.7430740064727401E-5</v>
      </c>
    </row>
    <row r="1346" spans="2:4" x14ac:dyDescent="0.4">
      <c r="B1346" s="114">
        <v>568.79999999998495</v>
      </c>
      <c r="C1346" s="11">
        <v>0.99896825171786996</v>
      </c>
      <c r="D1346" s="11">
        <v>4.28655947067276E-5</v>
      </c>
    </row>
    <row r="1347" spans="2:4" x14ac:dyDescent="0.4">
      <c r="B1347" s="114">
        <v>568.99999999998499</v>
      </c>
      <c r="C1347" s="11">
        <v>0.99897188779736901</v>
      </c>
      <c r="D1347" s="11">
        <v>3.8694111340961203E-5</v>
      </c>
    </row>
    <row r="1348" spans="2:4" x14ac:dyDescent="0.4">
      <c r="B1348" s="114">
        <v>569.19999999998504</v>
      </c>
      <c r="C1348" s="11">
        <v>0.99897435511390897</v>
      </c>
      <c r="D1348" s="11">
        <v>3.50814106425262E-5</v>
      </c>
    </row>
    <row r="1349" spans="2:4" x14ac:dyDescent="0.4">
      <c r="B1349" s="114">
        <v>569.39999999998497</v>
      </c>
      <c r="C1349" s="11">
        <v>0.99897563932664002</v>
      </c>
      <c r="D1349" s="11">
        <v>3.2059946535323603E-5</v>
      </c>
    </row>
    <row r="1350" spans="2:4" x14ac:dyDescent="0.4">
      <c r="B1350" s="114">
        <v>569.59999999998502</v>
      </c>
      <c r="C1350" s="11">
        <v>0.99897579555521099</v>
      </c>
      <c r="D1350" s="11">
        <v>2.95959790939523E-5</v>
      </c>
    </row>
    <row r="1351" spans="2:4" x14ac:dyDescent="0.4">
      <c r="B1351" s="114">
        <v>569.79999999998495</v>
      </c>
      <c r="C1351" s="11">
        <v>0.99897490739644401</v>
      </c>
      <c r="D1351" s="11">
        <v>2.7630718747044799E-5</v>
      </c>
    </row>
    <row r="1352" spans="2:4" x14ac:dyDescent="0.4">
      <c r="B1352" s="114">
        <v>569.99999999998499</v>
      </c>
      <c r="C1352" s="11">
        <v>0.99897306546482401</v>
      </c>
      <c r="D1352" s="11">
        <v>2.6101961659160499E-5</v>
      </c>
    </row>
    <row r="1353" spans="2:4" x14ac:dyDescent="0.4">
      <c r="B1353" s="114">
        <v>570.19999999998504</v>
      </c>
      <c r="C1353" s="11">
        <v>0.99897035775705201</v>
      </c>
      <c r="D1353" s="11">
        <v>2.4953906134534898E-5</v>
      </c>
    </row>
    <row r="1354" spans="2:4" x14ac:dyDescent="0.4">
      <c r="B1354" s="114">
        <v>570.39999999998497</v>
      </c>
      <c r="C1354" s="11">
        <v>0.99896686625587705</v>
      </c>
      <c r="D1354" s="11">
        <v>2.4140723947721801E-5</v>
      </c>
    </row>
    <row r="1355" spans="2:4" x14ac:dyDescent="0.4">
      <c r="B1355" s="114">
        <v>570.59999999998502</v>
      </c>
      <c r="C1355" s="11">
        <v>0.99896266646974596</v>
      </c>
      <c r="D1355" s="11">
        <v>2.36271772091958E-5</v>
      </c>
    </row>
    <row r="1356" spans="2:4" x14ac:dyDescent="0.4">
      <c r="B1356" s="114">
        <v>570.79999999998495</v>
      </c>
      <c r="C1356" s="11">
        <v>0.99895782815730105</v>
      </c>
      <c r="D1356" s="11">
        <v>2.3388019671544199E-5</v>
      </c>
    </row>
    <row r="1357" spans="2:4" x14ac:dyDescent="0.4">
      <c r="B1357" s="114">
        <v>570.99999999998499</v>
      </c>
      <c r="C1357" s="11">
        <v>0.99895241638597299</v>
      </c>
      <c r="D1357" s="11">
        <v>2.3407019088394901E-5</v>
      </c>
    </row>
    <row r="1358" spans="2:4" x14ac:dyDescent="0.4">
      <c r="B1358" s="114">
        <v>571.19999999998504</v>
      </c>
      <c r="C1358" s="11">
        <v>0.99894649255150503</v>
      </c>
      <c r="D1358" s="11">
        <v>2.3675958565390501E-5</v>
      </c>
    </row>
    <row r="1359" spans="2:4" x14ac:dyDescent="0.4">
      <c r="B1359" s="114">
        <v>571.39999999998497</v>
      </c>
      <c r="C1359" s="11">
        <v>0.99894011523443205</v>
      </c>
      <c r="D1359" s="11">
        <v>2.4193725260086999E-5</v>
      </c>
    </row>
    <row r="1360" spans="2:4" x14ac:dyDescent="0.4">
      <c r="B1360" s="114">
        <v>571.59999999998502</v>
      </c>
      <c r="C1360" s="11">
        <v>0.99893334090743902</v>
      </c>
      <c r="D1360" s="11">
        <v>2.4965456972614001E-5</v>
      </c>
    </row>
    <row r="1361" spans="2:4" x14ac:dyDescent="0.4">
      <c r="B1361" s="114">
        <v>571.79999999998495</v>
      </c>
      <c r="C1361" s="11">
        <v>0.99892622460148595</v>
      </c>
      <c r="D1361" s="11">
        <v>2.60016236733833E-5</v>
      </c>
    </row>
    <row r="1362" spans="2:4" x14ac:dyDescent="0.4">
      <c r="B1362" s="114">
        <v>571.99999999998499</v>
      </c>
      <c r="C1362" s="11">
        <v>0.998918820728396</v>
      </c>
      <c r="D1362" s="11">
        <v>2.7316833070558599E-5</v>
      </c>
    </row>
    <row r="1363" spans="2:4" x14ac:dyDescent="0.4">
      <c r="B1363" s="114">
        <v>572.19999999998504</v>
      </c>
      <c r="C1363" s="11">
        <v>0.99891118436248705</v>
      </c>
      <c r="D1363" s="11">
        <v>2.8928046397731199E-5</v>
      </c>
    </row>
    <row r="1364" spans="2:4" x14ac:dyDescent="0.4">
      <c r="B1364" s="114">
        <v>572.39999999998497</v>
      </c>
      <c r="C1364" s="11">
        <v>0.99890337341204405</v>
      </c>
      <c r="D1364" s="11">
        <v>3.0851766287267499E-5</v>
      </c>
    </row>
    <row r="1365" spans="2:4" x14ac:dyDescent="0.4">
      <c r="B1365" s="114">
        <v>572.59999999998502</v>
      </c>
      <c r="C1365" s="11">
        <v>0.99889545225435195</v>
      </c>
      <c r="D1365" s="11">
        <v>3.3099622155858302E-5</v>
      </c>
    </row>
    <row r="1366" spans="2:4" x14ac:dyDescent="0.4">
      <c r="B1366" s="114">
        <v>572.79999999998404</v>
      </c>
      <c r="C1366" s="11">
        <v>0.99888749745995697</v>
      </c>
      <c r="D1366" s="11">
        <v>3.5671728924356602E-5</v>
      </c>
    </row>
    <row r="1367" spans="2:4" x14ac:dyDescent="0.4">
      <c r="B1367" s="114">
        <v>572.99999999998397</v>
      </c>
      <c r="C1367" s="11">
        <v>0.99887960608529203</v>
      </c>
      <c r="D1367" s="11">
        <v>3.8547349764335898E-5</v>
      </c>
    </row>
    <row r="1368" spans="2:4" x14ac:dyDescent="0.4">
      <c r="B1368" s="114">
        <v>573.19999999998402</v>
      </c>
      <c r="C1368" s="11">
        <v>0.99887190637456502</v>
      </c>
      <c r="D1368" s="11">
        <v>4.1673039192131703E-5</v>
      </c>
    </row>
    <row r="1369" spans="2:4" x14ac:dyDescent="0.4">
      <c r="B1369" s="114">
        <v>573.39999999998395</v>
      </c>
      <c r="C1369" s="11">
        <v>0.99886456925699596</v>
      </c>
      <c r="D1369" s="11">
        <v>4.49499049865043E-5</v>
      </c>
    </row>
    <row r="1370" spans="2:4" x14ac:dyDescent="0.4">
      <c r="B1370" s="114">
        <v>573.59999999998399</v>
      </c>
      <c r="C1370" s="11">
        <v>0.998857816636601</v>
      </c>
      <c r="D1370" s="11">
        <v>4.8224023764648199E-5</v>
      </c>
    </row>
    <row r="1371" spans="2:4" x14ac:dyDescent="0.4">
      <c r="B1371" s="114">
        <v>573.79999999998404</v>
      </c>
      <c r="C1371" s="11">
        <v>0.99885191982562904</v>
      </c>
      <c r="D1371" s="11">
        <v>5.1286698237086398E-5</v>
      </c>
    </row>
    <row r="1372" spans="2:4" x14ac:dyDescent="0.4">
      <c r="B1372" s="114">
        <v>573.99999999998397</v>
      </c>
      <c r="C1372" s="11">
        <v>0.99884718066342504</v>
      </c>
      <c r="D1372" s="11">
        <v>5.3892059203079401E-5</v>
      </c>
    </row>
    <row r="1373" spans="2:4" x14ac:dyDescent="0.4">
      <c r="B1373" s="114">
        <v>574.19999999998402</v>
      </c>
      <c r="C1373" s="11">
        <v>0.99884389193209</v>
      </c>
      <c r="D1373" s="11">
        <v>5.5795449215714103E-5</v>
      </c>
    </row>
    <row r="1374" spans="2:4" x14ac:dyDescent="0.4">
      <c r="B1374" s="114">
        <v>574.39999999998395</v>
      </c>
      <c r="C1374" s="11">
        <v>0.998842283761745</v>
      </c>
      <c r="D1374" s="11">
        <v>5.6805942908069998E-5</v>
      </c>
    </row>
    <row r="1375" spans="2:4" x14ac:dyDescent="0.4">
      <c r="B1375" s="114">
        <v>574.59999999998399</v>
      </c>
      <c r="C1375" s="11">
        <v>0.99884247420552497</v>
      </c>
      <c r="D1375" s="11">
        <v>5.68348635552262E-5</v>
      </c>
    </row>
    <row r="1376" spans="2:4" x14ac:dyDescent="0.4">
      <c r="B1376" s="114">
        <v>574.79999999998404</v>
      </c>
      <c r="C1376" s="11">
        <v>0.99884444555130103</v>
      </c>
      <c r="D1376" s="11">
        <v>5.5918769056465099E-5</v>
      </c>
    </row>
    <row r="1377" spans="2:4" x14ac:dyDescent="0.4">
      <c r="B1377" s="114">
        <v>574.99999999998397</v>
      </c>
      <c r="C1377" s="11">
        <v>0.99884805724164305</v>
      </c>
      <c r="D1377" s="11">
        <v>5.4206064269397302E-5</v>
      </c>
    </row>
    <row r="1378" spans="2:4" x14ac:dyDescent="0.4">
      <c r="B1378" s="114">
        <v>575.19999999998402</v>
      </c>
      <c r="C1378" s="11">
        <v>0.99885308787324201</v>
      </c>
      <c r="D1378" s="11">
        <v>5.1914790168800303E-5</v>
      </c>
    </row>
    <row r="1379" spans="2:4" x14ac:dyDescent="0.4">
      <c r="B1379" s="114">
        <v>575.39999999998395</v>
      </c>
      <c r="C1379" s="11">
        <v>0.99885928633485699</v>
      </c>
      <c r="D1379" s="11">
        <v>4.9281543931767199E-5</v>
      </c>
    </row>
    <row r="1380" spans="2:4" x14ac:dyDescent="0.4">
      <c r="B1380" s="114">
        <v>575.59999999998399</v>
      </c>
      <c r="C1380" s="11">
        <v>0.99886641323311998</v>
      </c>
      <c r="D1380" s="11">
        <v>4.6520382670810297E-5</v>
      </c>
    </row>
    <row r="1381" spans="2:4" x14ac:dyDescent="0.4">
      <c r="B1381" s="114">
        <v>575.79999999998404</v>
      </c>
      <c r="C1381" s="11">
        <v>0.99887426391508805</v>
      </c>
      <c r="D1381" s="11">
        <v>4.38003904356122E-5</v>
      </c>
    </row>
    <row r="1382" spans="2:4" x14ac:dyDescent="0.4">
      <c r="B1382" s="114">
        <v>575.99999999998397</v>
      </c>
      <c r="C1382" s="11">
        <v>0.99888267447430801</v>
      </c>
      <c r="D1382" s="11">
        <v>4.12404974488001E-5</v>
      </c>
    </row>
    <row r="1383" spans="2:4" x14ac:dyDescent="0.4">
      <c r="B1383" s="114">
        <v>576.19999999998402</v>
      </c>
      <c r="C1383" s="11">
        <v>0.99889151699854395</v>
      </c>
      <c r="D1383" s="11">
        <v>3.8915257174813599E-5</v>
      </c>
    </row>
    <row r="1384" spans="2:4" x14ac:dyDescent="0.4">
      <c r="B1384" s="114">
        <v>576.39999999998395</v>
      </c>
      <c r="C1384" s="11">
        <v>0.99890069037103002</v>
      </c>
      <c r="D1384" s="11">
        <v>3.6865226042559799E-5</v>
      </c>
    </row>
    <row r="1385" spans="2:4" x14ac:dyDescent="0.4">
      <c r="B1385" s="114">
        <v>576.59999999998399</v>
      </c>
      <c r="C1385" s="11">
        <v>0.99891011081624104</v>
      </c>
      <c r="D1385" s="11">
        <v>3.5107709295336002E-5</v>
      </c>
    </row>
    <row r="1386" spans="2:4" x14ac:dyDescent="0.4">
      <c r="B1386" s="114">
        <v>576.79999999998404</v>
      </c>
      <c r="C1386" s="11">
        <v>0.99891970418757303</v>
      </c>
      <c r="D1386" s="11">
        <v>3.3645822481761599E-5</v>
      </c>
    </row>
    <row r="1387" spans="2:4" x14ac:dyDescent="0.4">
      <c r="B1387" s="114">
        <v>576.99999999998397</v>
      </c>
      <c r="C1387" s="11">
        <v>0.99892940049019496</v>
      </c>
      <c r="D1387" s="11">
        <v>3.2475327609926E-5</v>
      </c>
    </row>
    <row r="1388" spans="2:4" x14ac:dyDescent="0.4">
      <c r="B1388" s="114">
        <v>577.19999999998402</v>
      </c>
      <c r="C1388" s="11">
        <v>0.99893913038664905</v>
      </c>
      <c r="D1388" s="11">
        <v>3.1589452229516E-5</v>
      </c>
    </row>
    <row r="1389" spans="2:4" x14ac:dyDescent="0.4">
      <c r="B1389" s="114">
        <v>577.39999999998395</v>
      </c>
      <c r="C1389" s="11">
        <v>0.99894882317856903</v>
      </c>
      <c r="D1389" s="11">
        <v>3.09821592952112E-5</v>
      </c>
    </row>
    <row r="1390" spans="2:4" x14ac:dyDescent="0.4">
      <c r="B1390" s="114">
        <v>577.59999999998399</v>
      </c>
      <c r="C1390" s="11">
        <v>0.99895840575297601</v>
      </c>
      <c r="D1390" s="11">
        <v>3.0650347668059299E-5</v>
      </c>
    </row>
    <row r="1391" spans="2:4" x14ac:dyDescent="0.4">
      <c r="B1391" s="114">
        <v>577.79999999998404</v>
      </c>
      <c r="C1391" s="11">
        <v>0.99896780207506997</v>
      </c>
      <c r="D1391" s="11">
        <v>3.0595377972059299E-5</v>
      </c>
    </row>
    <row r="1392" spans="2:4" x14ac:dyDescent="0.4">
      <c r="B1392" s="114">
        <v>577.99999999998397</v>
      </c>
      <c r="C1392" s="11">
        <v>0.99897693292443701</v>
      </c>
      <c r="D1392" s="11">
        <v>3.0824211359602497E-5</v>
      </c>
    </row>
    <row r="1393" spans="2:4" x14ac:dyDescent="0.4">
      <c r="B1393" s="114">
        <v>578.19999999998402</v>
      </c>
      <c r="C1393" s="11">
        <v>0.99898571568443295</v>
      </c>
      <c r="D1393" s="11">
        <v>3.1350344198057998E-5</v>
      </c>
    </row>
    <row r="1394" spans="2:4" x14ac:dyDescent="0.4">
      <c r="B1394" s="114">
        <v>578.39999999998395</v>
      </c>
      <c r="C1394" s="11">
        <v>0.99899406410341796</v>
      </c>
      <c r="D1394" s="11">
        <v>3.2194619746515998E-5</v>
      </c>
    </row>
    <row r="1395" spans="2:4" x14ac:dyDescent="0.4">
      <c r="B1395" s="114">
        <v>578.59999999998399</v>
      </c>
      <c r="C1395" s="11">
        <v>0.99900188804305601</v>
      </c>
      <c r="D1395" s="11">
        <v>3.3385905487572502E-5</v>
      </c>
    </row>
    <row r="1396" spans="2:4" x14ac:dyDescent="0.4">
      <c r="B1396" s="114">
        <v>578.79999999998404</v>
      </c>
      <c r="C1396" s="11">
        <v>0.999009093415684</v>
      </c>
      <c r="D1396" s="11">
        <v>3.4961445911399601E-5</v>
      </c>
    </row>
    <row r="1397" spans="2:4" x14ac:dyDescent="0.4">
      <c r="B1397" s="114">
        <v>578.99999999998397</v>
      </c>
      <c r="C1397" s="11">
        <v>0.99901558275585001</v>
      </c>
      <c r="D1397" s="11">
        <v>3.6966459282047999E-5</v>
      </c>
    </row>
    <row r="1398" spans="2:4" x14ac:dyDescent="0.4">
      <c r="B1398" s="114">
        <v>579.19999999998402</v>
      </c>
      <c r="C1398" s="11">
        <v>0.99902125728082203</v>
      </c>
      <c r="D1398" s="11">
        <v>3.9452139056285198E-5</v>
      </c>
    </row>
    <row r="1399" spans="2:4" x14ac:dyDescent="0.4">
      <c r="B1399" s="114">
        <v>579.39999999998395</v>
      </c>
      <c r="C1399" s="11">
        <v>0.999026021952651</v>
      </c>
      <c r="D1399" s="11">
        <v>4.2470564814159999E-5</v>
      </c>
    </row>
    <row r="1400" spans="2:4" x14ac:dyDescent="0.4">
      <c r="B1400" s="114">
        <v>579.59999999998399</v>
      </c>
      <c r="C1400" s="11">
        <v>0.99902979599490505</v>
      </c>
      <c r="D1400" s="11">
        <v>4.6064086927724098E-5</v>
      </c>
    </row>
    <row r="1401" spans="2:4" x14ac:dyDescent="0.4">
      <c r="B1401" s="114">
        <v>579.79999999998404</v>
      </c>
      <c r="C1401" s="11">
        <v>0.99903253236948597</v>
      </c>
      <c r="D1401" s="11">
        <v>5.02456967035983E-5</v>
      </c>
    </row>
    <row r="1402" spans="2:4" x14ac:dyDescent="0.4">
      <c r="B1402" s="114">
        <v>579.99999999998397</v>
      </c>
      <c r="C1402" s="11">
        <v>0.99903425007076097</v>
      </c>
      <c r="D1402" s="11">
        <v>5.4966540937012897E-5</v>
      </c>
    </row>
    <row r="1403" spans="2:4" x14ac:dyDescent="0.4">
      <c r="B1403" s="114">
        <v>580.19999999998402</v>
      </c>
      <c r="C1403" s="11">
        <v>0.99903508058888302</v>
      </c>
      <c r="D1403" s="11">
        <v>6.00692430317878E-5</v>
      </c>
    </row>
    <row r="1404" spans="2:4" x14ac:dyDescent="0.4">
      <c r="B1404" s="114">
        <v>580.39999999998395</v>
      </c>
      <c r="C1404" s="11">
        <v>0.99903532072508205</v>
      </c>
      <c r="D1404" s="11">
        <v>6.5234859531705704E-5</v>
      </c>
    </row>
    <row r="1405" spans="2:4" x14ac:dyDescent="0.4">
      <c r="B1405" s="114">
        <v>580.59999999998399</v>
      </c>
      <c r="C1405" s="11">
        <v>0.99903546524800202</v>
      </c>
      <c r="D1405" s="11">
        <v>6.9949993861143805E-5</v>
      </c>
    </row>
    <row r="1406" spans="2:4" x14ac:dyDescent="0.4">
      <c r="B1406" s="114">
        <v>580.79999999998404</v>
      </c>
      <c r="C1406" s="11">
        <v>0.99903617160198399</v>
      </c>
      <c r="D1406" s="11">
        <v>7.3541859021591198E-5</v>
      </c>
    </row>
    <row r="1407" spans="2:4" x14ac:dyDescent="0.4">
      <c r="B1407" s="114">
        <v>580.99999999998397</v>
      </c>
      <c r="C1407" s="11">
        <v>0.99903811340629001</v>
      </c>
      <c r="D1407" s="11">
        <v>7.5324553651030294E-5</v>
      </c>
    </row>
    <row r="1408" spans="2:4" x14ac:dyDescent="0.4">
      <c r="B1408" s="114">
        <v>581.19999999998402</v>
      </c>
      <c r="C1408" s="11">
        <v>0.99904174337830998</v>
      </c>
      <c r="D1408" s="11">
        <v>7.4835926931190994E-5</v>
      </c>
    </row>
    <row r="1409" spans="2:4" x14ac:dyDescent="0.4">
      <c r="B1409" s="114">
        <v>581.39999999998395</v>
      </c>
      <c r="C1409" s="11">
        <v>0.99904708629579597</v>
      </c>
      <c r="D1409" s="11">
        <v>7.2044435039422906E-5</v>
      </c>
    </row>
    <row r="1410" spans="2:4" x14ac:dyDescent="0.4">
      <c r="B1410" s="114">
        <v>581.59999999998399</v>
      </c>
      <c r="C1410" s="11">
        <v>0.99905370921678205</v>
      </c>
      <c r="D1410" s="11">
        <v>6.7378790221849996E-5</v>
      </c>
    </row>
    <row r="1411" spans="2:4" x14ac:dyDescent="0.4">
      <c r="B1411" s="114">
        <v>581.79999999998404</v>
      </c>
      <c r="C1411" s="11">
        <v>0.99906089831497902</v>
      </c>
      <c r="D1411" s="11">
        <v>6.1551050301479406E-5</v>
      </c>
    </row>
    <row r="1412" spans="2:4" x14ac:dyDescent="0.4">
      <c r="B1412" s="114">
        <v>581.99999999998397</v>
      </c>
      <c r="C1412" s="11">
        <v>0.99906791709892195</v>
      </c>
      <c r="D1412" s="11">
        <v>5.5298367498541497E-5</v>
      </c>
    </row>
    <row r="1413" spans="2:4" x14ac:dyDescent="0.4">
      <c r="B1413" s="114">
        <v>582.19999999998402</v>
      </c>
      <c r="C1413" s="11">
        <v>0.99907419357835303</v>
      </c>
      <c r="D1413" s="11">
        <v>4.9195817120091797E-5</v>
      </c>
    </row>
    <row r="1414" spans="2:4" x14ac:dyDescent="0.4">
      <c r="B1414" s="114">
        <v>582.39999999998395</v>
      </c>
      <c r="C1414" s="11">
        <v>0.99907938041676503</v>
      </c>
      <c r="D1414" s="11">
        <v>4.3596261704524202E-5</v>
      </c>
    </row>
    <row r="1415" spans="2:4" x14ac:dyDescent="0.4">
      <c r="B1415" s="114">
        <v>582.59999999998399</v>
      </c>
      <c r="C1415" s="11">
        <v>0.99908332443740999</v>
      </c>
      <c r="D1415" s="11">
        <v>3.8660886498593201E-5</v>
      </c>
    </row>
    <row r="1416" spans="2:4" x14ac:dyDescent="0.4">
      <c r="B1416" s="114">
        <v>582.79999999998404</v>
      </c>
      <c r="C1416" s="11">
        <v>0.99908600410588799</v>
      </c>
      <c r="D1416" s="11">
        <v>3.4421791592786303E-5</v>
      </c>
    </row>
    <row r="1417" spans="2:4" x14ac:dyDescent="0.4">
      <c r="B1417" s="114">
        <v>582.99999999998397</v>
      </c>
      <c r="C1417" s="11">
        <v>0.99908747217622296</v>
      </c>
      <c r="D1417" s="11">
        <v>3.0839452858887597E-5</v>
      </c>
    </row>
    <row r="1418" spans="2:4" x14ac:dyDescent="0.4">
      <c r="B1418" s="114">
        <v>583.19999999998402</v>
      </c>
      <c r="C1418" s="11">
        <v>0.99908781584724404</v>
      </c>
      <c r="D1418" s="11">
        <v>2.7842703183570398E-5</v>
      </c>
    </row>
    <row r="1419" spans="2:4" x14ac:dyDescent="0.4">
      <c r="B1419" s="114">
        <v>583.39999999998395</v>
      </c>
      <c r="C1419" s="11">
        <v>0.99908713341199695</v>
      </c>
      <c r="D1419" s="11">
        <v>2.5352246815095699E-5</v>
      </c>
    </row>
    <row r="1420" spans="2:4" x14ac:dyDescent="0.4">
      <c r="B1420" s="114">
        <v>583.59999999998399</v>
      </c>
      <c r="C1420" s="11">
        <v>0.99908552243991999</v>
      </c>
      <c r="D1420" s="11">
        <v>2.3292660911905E-5</v>
      </c>
    </row>
    <row r="1421" spans="2:4" x14ac:dyDescent="0.4">
      <c r="B1421" s="114">
        <v>583.79999999998404</v>
      </c>
      <c r="C1421" s="11">
        <v>0.99908307486109604</v>
      </c>
      <c r="D1421" s="11">
        <v>2.1597507863458898E-5</v>
      </c>
    </row>
    <row r="1422" spans="2:4" x14ac:dyDescent="0.4">
      <c r="B1422" s="114">
        <v>583.99999999998397</v>
      </c>
      <c r="C1422" s="11">
        <v>0.99907987574234702</v>
      </c>
      <c r="D1422" s="11">
        <v>2.0210760268082299E-5</v>
      </c>
    </row>
    <row r="1423" spans="2:4" x14ac:dyDescent="0.4">
      <c r="B1423" s="114">
        <v>584.19999999998402</v>
      </c>
      <c r="C1423" s="11">
        <v>0.99907600382204198</v>
      </c>
      <c r="D1423" s="11">
        <v>1.9086462077577502E-5</v>
      </c>
    </row>
    <row r="1424" spans="2:4" x14ac:dyDescent="0.4">
      <c r="B1424" s="114">
        <v>584.39999999998395</v>
      </c>
      <c r="C1424" s="11">
        <v>0.99907153273853899</v>
      </c>
      <c r="D1424" s="11">
        <v>1.8187680408826301E-5</v>
      </c>
    </row>
    <row r="1425" spans="2:4" x14ac:dyDescent="0.4">
      <c r="B1425" s="114">
        <v>584.59999999998399</v>
      </c>
      <c r="C1425" s="11">
        <v>0.99906653240340204</v>
      </c>
      <c r="D1425" s="11">
        <v>1.7485282688423799E-5</v>
      </c>
    </row>
    <row r="1426" spans="2:4" x14ac:dyDescent="0.4">
      <c r="B1426" s="114">
        <v>584.79999999998404</v>
      </c>
      <c r="C1426" s="11">
        <v>0.99906107025311197</v>
      </c>
      <c r="D1426" s="11">
        <v>1.6956793039558401E-5</v>
      </c>
    </row>
    <row r="1427" spans="2:4" x14ac:dyDescent="0.4">
      <c r="B1427" s="114">
        <v>584.99999999998397</v>
      </c>
      <c r="C1427" s="11">
        <v>0.99905521226203697</v>
      </c>
      <c r="D1427" s="11">
        <v>1.6585430113615E-5</v>
      </c>
    </row>
    <row r="1428" spans="2:4" x14ac:dyDescent="0.4">
      <c r="B1428" s="114">
        <v>585.19999999998402</v>
      </c>
      <c r="C1428" s="11">
        <v>0.99904902366869597</v>
      </c>
      <c r="D1428" s="11">
        <v>1.6359358634372901E-5</v>
      </c>
    </row>
    <row r="1429" spans="2:4" x14ac:dyDescent="0.4">
      <c r="B1429" s="114">
        <v>585.39999999998395</v>
      </c>
      <c r="C1429" s="11">
        <v>0.99904256939629299</v>
      </c>
      <c r="D1429" s="11">
        <v>1.6271157719159101E-5</v>
      </c>
    </row>
    <row r="1430" spans="2:4" x14ac:dyDescent="0.4">
      <c r="B1430" s="114">
        <v>585.59999999998399</v>
      </c>
      <c r="C1430" s="11">
        <v>0.99903591415735205</v>
      </c>
      <c r="D1430" s="11">
        <v>1.6317500986067101E-5</v>
      </c>
    </row>
    <row r="1431" spans="2:4" x14ac:dyDescent="0.4">
      <c r="B1431" s="114">
        <v>585.79999999998404</v>
      </c>
      <c r="C1431" s="11">
        <v>0.99902912222978901</v>
      </c>
      <c r="D1431" s="11">
        <v>1.64990469599657E-5</v>
      </c>
    </row>
    <row r="1432" spans="2:4" x14ac:dyDescent="0.4">
      <c r="B1432" s="114">
        <v>585.99999999998397</v>
      </c>
      <c r="C1432" s="11">
        <v>0.99902225688389701</v>
      </c>
      <c r="D1432" s="11">
        <v>1.6820548814632599E-5</v>
      </c>
    </row>
    <row r="1433" spans="2:4" x14ac:dyDescent="0.4">
      <c r="B1433" s="114">
        <v>586.19999999998402</v>
      </c>
      <c r="C1433" s="11">
        <v>0.999015379426207</v>
      </c>
      <c r="D1433" s="11">
        <v>1.72912090015936E-5</v>
      </c>
    </row>
    <row r="1434" spans="2:4" x14ac:dyDescent="0.4">
      <c r="B1434" s="114">
        <v>586.39999999998395</v>
      </c>
      <c r="C1434" s="11">
        <v>0.99900854780746995</v>
      </c>
      <c r="D1434" s="11">
        <v>1.79253277881971E-5</v>
      </c>
    </row>
    <row r="1435" spans="2:4" x14ac:dyDescent="0.4">
      <c r="B1435" s="114">
        <v>586.59999999998399</v>
      </c>
      <c r="C1435" s="11">
        <v>0.99900181472068905</v>
      </c>
      <c r="D1435" s="11">
        <v>1.8743324670913401E-5</v>
      </c>
    </row>
    <row r="1436" spans="2:4" x14ac:dyDescent="0.4">
      <c r="B1436" s="114">
        <v>586.79999999998404</v>
      </c>
      <c r="C1436" s="11">
        <v>0.99899522506542104</v>
      </c>
      <c r="D1436" s="11">
        <v>1.977326266489E-5</v>
      </c>
    </row>
    <row r="1437" spans="2:4" x14ac:dyDescent="0.4">
      <c r="B1437" s="114">
        <v>586.99999999998397</v>
      </c>
      <c r="C1437" s="11">
        <v>0.99898881259254402</v>
      </c>
      <c r="D1437" s="11">
        <v>2.1053077918789002E-5</v>
      </c>
    </row>
    <row r="1438" spans="2:4" x14ac:dyDescent="0.4">
      <c r="B1438" s="114">
        <v>587.19999999998402</v>
      </c>
      <c r="C1438" s="11">
        <v>0.99898259543670298</v>
      </c>
      <c r="D1438" s="11">
        <v>2.2633831741587799E-5</v>
      </c>
    </row>
    <row r="1439" spans="2:4" x14ac:dyDescent="0.4">
      <c r="B1439" s="114">
        <v>587.39999999998395</v>
      </c>
      <c r="C1439" s="11">
        <v>0.998976570064537</v>
      </c>
      <c r="D1439" s="11">
        <v>2.45844884338667E-5</v>
      </c>
    </row>
    <row r="1440" spans="2:4" x14ac:dyDescent="0.4">
      <c r="B1440" s="114">
        <v>587.59999999998399</v>
      </c>
      <c r="C1440" s="11">
        <v>0.99897070286376599</v>
      </c>
      <c r="D1440" s="11">
        <v>2.6999032031857801E-5</v>
      </c>
    </row>
    <row r="1441" spans="2:4" x14ac:dyDescent="0.4">
      <c r="B1441" s="114">
        <v>587.79999999998404</v>
      </c>
      <c r="C1441" s="11">
        <v>0.99896491807363597</v>
      </c>
      <c r="D1441" s="11">
        <v>3.0007264917524999E-5</v>
      </c>
    </row>
    <row r="1442" spans="2:4" x14ac:dyDescent="0.4">
      <c r="B1442" s="114">
        <v>587.99999999998397</v>
      </c>
      <c r="C1442" s="11">
        <v>0.99895907982768695</v>
      </c>
      <c r="D1442" s="11">
        <v>3.3791564343212998E-5</v>
      </c>
    </row>
    <row r="1443" spans="2:4" x14ac:dyDescent="0.4">
      <c r="B1443" s="114">
        <v>588.19999999998402</v>
      </c>
      <c r="C1443" s="11">
        <v>0.99895296438725001</v>
      </c>
      <c r="D1443" s="11">
        <v>3.8613566139559797E-5</v>
      </c>
    </row>
    <row r="1444" spans="2:4" x14ac:dyDescent="0.4">
      <c r="B1444" s="114">
        <v>588.39999999998395</v>
      </c>
      <c r="C1444" s="11">
        <v>0.99894621546853302</v>
      </c>
      <c r="D1444" s="11">
        <v>4.4857918348966297E-5</v>
      </c>
    </row>
    <row r="1445" spans="2:4" x14ac:dyDescent="0.4">
      <c r="B1445" s="114">
        <v>588.59999999998399</v>
      </c>
      <c r="C1445" s="11">
        <v>0.99893826940597896</v>
      </c>
      <c r="D1445" s="11">
        <v>5.3106403584002199E-5</v>
      </c>
    </row>
    <row r="1446" spans="2:4" x14ac:dyDescent="0.4">
      <c r="B1446" s="114">
        <v>588.79999999998404</v>
      </c>
      <c r="C1446" s="11">
        <v>0.99892822463823305</v>
      </c>
      <c r="D1446" s="11">
        <v>6.4267976338921602E-5</v>
      </c>
    </row>
    <row r="1447" spans="2:4" x14ac:dyDescent="0.4">
      <c r="B1447" s="114">
        <v>588.99999999998397</v>
      </c>
      <c r="C1447" s="11">
        <v>0.99891460506927099</v>
      </c>
      <c r="D1447" s="11">
        <v>7.9815184364762302E-5</v>
      </c>
    </row>
    <row r="1448" spans="2:4" x14ac:dyDescent="0.4">
      <c r="B1448" s="114">
        <v>589.19999999998402</v>
      </c>
      <c r="C1448" s="11">
        <v>0.99889491683343201</v>
      </c>
      <c r="D1448" s="11">
        <v>1.02227452906182E-4</v>
      </c>
    </row>
    <row r="1449" spans="2:4" x14ac:dyDescent="0.4">
      <c r="B1449" s="114">
        <v>589.39999999998395</v>
      </c>
      <c r="C1449" s="11">
        <v>0.99886480950904299</v>
      </c>
      <c r="D1449" s="11">
        <v>1.35830176863274E-4</v>
      </c>
    </row>
    <row r="1450" spans="2:4" x14ac:dyDescent="0.4">
      <c r="B1450" s="114">
        <v>589.59999999998399</v>
      </c>
      <c r="C1450" s="11">
        <v>0.99881659315383398</v>
      </c>
      <c r="D1450" s="11">
        <v>1.88278215897248E-4</v>
      </c>
    </row>
    <row r="1451" spans="2:4" x14ac:dyDescent="0.4">
      <c r="B1451" s="114">
        <v>589.79999999998404</v>
      </c>
      <c r="C1451" s="11">
        <v>0.998737591773175</v>
      </c>
      <c r="D1451" s="11">
        <v>2.72203144726851E-4</v>
      </c>
    </row>
    <row r="1452" spans="2:4" x14ac:dyDescent="0.4">
      <c r="B1452" s="114">
        <v>589.99999999998397</v>
      </c>
      <c r="C1452" s="11">
        <v>0.99861471707908001</v>
      </c>
      <c r="D1452" s="11">
        <v>4.0064052588634197E-4</v>
      </c>
    </row>
    <row r="1453" spans="2:4" x14ac:dyDescent="0.4">
      <c r="B1453" s="114">
        <v>590.19999999998402</v>
      </c>
      <c r="C1453" s="11">
        <v>0.99846776197082499</v>
      </c>
      <c r="D1453" s="11">
        <v>5.5373853769438198E-4</v>
      </c>
    </row>
    <row r="1454" spans="2:4" x14ac:dyDescent="0.4">
      <c r="B1454" s="114">
        <v>590.39999999998304</v>
      </c>
      <c r="C1454" s="11">
        <v>0.99837495916369201</v>
      </c>
      <c r="D1454" s="11">
        <v>6.5320178048245997E-4</v>
      </c>
    </row>
    <row r="1455" spans="2:4" x14ac:dyDescent="0.4">
      <c r="B1455" s="114">
        <v>590.59999999998297</v>
      </c>
      <c r="C1455" s="11">
        <v>0.99837072947706096</v>
      </c>
      <c r="D1455" s="11">
        <v>6.6454227919922999E-4</v>
      </c>
    </row>
    <row r="1456" spans="2:4" x14ac:dyDescent="0.4">
      <c r="B1456" s="114">
        <v>590.79999999998302</v>
      </c>
      <c r="C1456" s="11">
        <v>0.99847182247830302</v>
      </c>
      <c r="D1456" s="11">
        <v>5.7094352069564705E-4</v>
      </c>
    </row>
    <row r="1457" spans="2:4" x14ac:dyDescent="0.4">
      <c r="B1457" s="114">
        <v>590.99999999998295</v>
      </c>
      <c r="C1457" s="11">
        <v>0.99863669866489402</v>
      </c>
      <c r="D1457" s="11">
        <v>4.1387412396540701E-4</v>
      </c>
    </row>
    <row r="1458" spans="2:4" x14ac:dyDescent="0.4">
      <c r="B1458" s="114">
        <v>591.19999999998299</v>
      </c>
      <c r="C1458" s="11">
        <v>0.99877630698444297</v>
      </c>
      <c r="D1458" s="11">
        <v>2.8230705968445598E-4</v>
      </c>
    </row>
    <row r="1459" spans="2:4" x14ac:dyDescent="0.4">
      <c r="B1459" s="114">
        <v>591.39999999998304</v>
      </c>
      <c r="C1459" s="11">
        <v>0.998870927351869</v>
      </c>
      <c r="D1459" s="11">
        <v>1.9588747203135099E-4</v>
      </c>
    </row>
    <row r="1460" spans="2:4" x14ac:dyDescent="0.4">
      <c r="B1460" s="114">
        <v>591.59999999998297</v>
      </c>
      <c r="C1460" s="11">
        <v>0.99893353303494603</v>
      </c>
      <c r="D1460" s="11">
        <v>1.4157176904134E-4</v>
      </c>
    </row>
    <row r="1461" spans="2:4" x14ac:dyDescent="0.4">
      <c r="B1461" s="114">
        <v>591.79999999998302</v>
      </c>
      <c r="C1461" s="11">
        <v>0.99897673676492604</v>
      </c>
      <c r="D1461" s="11">
        <v>1.0668030306209999E-4</v>
      </c>
    </row>
    <row r="1462" spans="2:4" x14ac:dyDescent="0.4">
      <c r="B1462" s="114">
        <v>591.99999999998295</v>
      </c>
      <c r="C1462" s="11">
        <v>0.99900827784760604</v>
      </c>
      <c r="D1462" s="11">
        <v>8.3410336493874596E-5</v>
      </c>
    </row>
    <row r="1463" spans="2:4" x14ac:dyDescent="0.4">
      <c r="B1463" s="114">
        <v>592.19999999998299</v>
      </c>
      <c r="C1463" s="11">
        <v>0.99903255861169504</v>
      </c>
      <c r="D1463" s="11">
        <v>6.7300092827963506E-5</v>
      </c>
    </row>
    <row r="1464" spans="2:4" x14ac:dyDescent="0.4">
      <c r="B1464" s="114">
        <v>592.39999999998304</v>
      </c>
      <c r="C1464" s="11">
        <v>0.99905210066057204</v>
      </c>
      <c r="D1464" s="11">
        <v>5.5772961898393803E-5</v>
      </c>
    </row>
    <row r="1465" spans="2:4" x14ac:dyDescent="0.4">
      <c r="B1465" s="114">
        <v>592.59999999998297</v>
      </c>
      <c r="C1465" s="11">
        <v>0.99906839018268101</v>
      </c>
      <c r="D1465" s="11">
        <v>4.7292512083145799E-5</v>
      </c>
    </row>
    <row r="1466" spans="2:4" x14ac:dyDescent="0.4">
      <c r="B1466" s="114">
        <v>592.79999999998302</v>
      </c>
      <c r="C1466" s="11">
        <v>0.99908233193969997</v>
      </c>
      <c r="D1466" s="11">
        <v>4.0908695810710999E-5</v>
      </c>
    </row>
    <row r="1467" spans="2:4" x14ac:dyDescent="0.4">
      <c r="B1467" s="114">
        <v>592.99999999998295</v>
      </c>
      <c r="C1467" s="11">
        <v>0.99909449390026395</v>
      </c>
      <c r="D1467" s="11">
        <v>3.6013299459669297E-5</v>
      </c>
    </row>
    <row r="1468" spans="2:4" x14ac:dyDescent="0.4">
      <c r="B1468" s="114">
        <v>593.19999999998299</v>
      </c>
      <c r="C1468" s="11">
        <v>0.99910524260440903</v>
      </c>
      <c r="D1468" s="11">
        <v>3.2204572551601601E-5</v>
      </c>
    </row>
    <row r="1469" spans="2:4" x14ac:dyDescent="0.4">
      <c r="B1469" s="114">
        <v>593.39999999998304</v>
      </c>
      <c r="C1469" s="11">
        <v>0.999114820539313</v>
      </c>
      <c r="D1469" s="11">
        <v>2.92097750269273E-5</v>
      </c>
    </row>
    <row r="1470" spans="2:4" x14ac:dyDescent="0.4">
      <c r="B1470" s="114">
        <v>593.59999999998297</v>
      </c>
      <c r="C1470" s="11">
        <v>0.99912339182108201</v>
      </c>
      <c r="D1470" s="11">
        <v>2.6839365467186799E-5</v>
      </c>
    </row>
    <row r="1471" spans="2:4" x14ac:dyDescent="0.4">
      <c r="B1471" s="114">
        <v>593.79999999998302</v>
      </c>
      <c r="C1471" s="11">
        <v>0.99913106998088796</v>
      </c>
      <c r="D1471" s="11">
        <v>2.4959047834812299E-5</v>
      </c>
    </row>
    <row r="1472" spans="2:4" x14ac:dyDescent="0.4">
      <c r="B1472" s="114">
        <v>593.99999999998295</v>
      </c>
      <c r="C1472" s="11">
        <v>0.99913793531695805</v>
      </c>
      <c r="D1472" s="11">
        <v>2.34722289512692E-5</v>
      </c>
    </row>
    <row r="1473" spans="2:4" x14ac:dyDescent="0.4">
      <c r="B1473" s="114">
        <v>594.19999999998299</v>
      </c>
      <c r="C1473" s="11">
        <v>0.99914404597513895</v>
      </c>
      <c r="D1473" s="11">
        <v>2.2308735478584201E-5</v>
      </c>
    </row>
    <row r="1474" spans="2:4" x14ac:dyDescent="0.4">
      <c r="B1474" s="114">
        <v>594.39999999998304</v>
      </c>
      <c r="C1474" s="11">
        <v>0.999149445151569</v>
      </c>
      <c r="D1474" s="11">
        <v>2.1417406269887098E-5</v>
      </c>
    </row>
    <row r="1475" spans="2:4" x14ac:dyDescent="0.4">
      <c r="B1475" s="114">
        <v>594.59999999998297</v>
      </c>
      <c r="C1475" s="11">
        <v>0.99915416583347805</v>
      </c>
      <c r="D1475" s="11">
        <v>2.07611538728697E-5</v>
      </c>
    </row>
    <row r="1476" spans="2:4" x14ac:dyDescent="0.4">
      <c r="B1476" s="114">
        <v>594.79999999998302</v>
      </c>
      <c r="C1476" s="11">
        <v>0.99915823392915903</v>
      </c>
      <c r="D1476" s="11">
        <v>2.0313647185742199E-5</v>
      </c>
    </row>
    <row r="1477" spans="2:4" x14ac:dyDescent="0.4">
      <c r="B1477" s="114">
        <v>594.99999999998295</v>
      </c>
      <c r="C1477" s="11">
        <v>0.99916167031496295</v>
      </c>
      <c r="D1477" s="11">
        <v>2.00570916909995E-5</v>
      </c>
    </row>
    <row r="1478" spans="2:4" x14ac:dyDescent="0.4">
      <c r="B1478" s="114">
        <v>595.19999999998299</v>
      </c>
      <c r="C1478" s="11">
        <v>0.99916449212635505</v>
      </c>
      <c r="D1478" s="11">
        <v>1.9980782609711199E-5</v>
      </c>
    </row>
    <row r="1479" spans="2:4" x14ac:dyDescent="0.4">
      <c r="B1479" s="114">
        <v>595.39999999998304</v>
      </c>
      <c r="C1479" s="11">
        <v>0.99916671349365604</v>
      </c>
      <c r="D1479" s="11">
        <v>2.0080230866765501E-5</v>
      </c>
    </row>
    <row r="1480" spans="2:4" x14ac:dyDescent="0.4">
      <c r="B1480" s="114">
        <v>595.59999999998297</v>
      </c>
      <c r="C1480" s="11">
        <v>0.99916834584000302</v>
      </c>
      <c r="D1480" s="11">
        <v>2.0356743671247301E-5</v>
      </c>
    </row>
    <row r="1481" spans="2:4" x14ac:dyDescent="0.4">
      <c r="B1481" s="114">
        <v>595.79999999998302</v>
      </c>
      <c r="C1481" s="11">
        <v>0.99916939779972902</v>
      </c>
      <c r="D1481" s="11">
        <v>2.0817399381369299E-5</v>
      </c>
    </row>
    <row r="1482" spans="2:4" x14ac:dyDescent="0.4">
      <c r="B1482" s="114">
        <v>595.99999999998295</v>
      </c>
      <c r="C1482" s="11">
        <v>0.99916987476919195</v>
      </c>
      <c r="D1482" s="11">
        <v>2.1475401614651099E-5</v>
      </c>
    </row>
    <row r="1483" spans="2:4" x14ac:dyDescent="0.4">
      <c r="B1483" s="114">
        <v>596.19999999998299</v>
      </c>
      <c r="C1483" s="11">
        <v>0.99916977806056795</v>
      </c>
      <c r="D1483" s="11">
        <v>2.23508380730666E-5</v>
      </c>
    </row>
    <row r="1484" spans="2:4" x14ac:dyDescent="0.4">
      <c r="B1484" s="114">
        <v>596.39999999998304</v>
      </c>
      <c r="C1484" s="11">
        <v>0.99916910358605004</v>
      </c>
      <c r="D1484" s="11">
        <v>2.3471911517214399E-5</v>
      </c>
    </row>
    <row r="1485" spans="2:4" x14ac:dyDescent="0.4">
      <c r="B1485" s="114">
        <v>596.59999999998297</v>
      </c>
      <c r="C1485" s="11">
        <v>0.99916783994965597</v>
      </c>
      <c r="D1485" s="11">
        <v>2.4876760455474799E-5</v>
      </c>
    </row>
    <row r="1486" spans="2:4" x14ac:dyDescent="0.4">
      <c r="B1486" s="114">
        <v>596.79999999998302</v>
      </c>
      <c r="C1486" s="11">
        <v>0.99916596576190597</v>
      </c>
      <c r="D1486" s="11">
        <v>2.6616048811469498E-5</v>
      </c>
    </row>
    <row r="1487" spans="2:4" x14ac:dyDescent="0.4">
      <c r="B1487" s="114">
        <v>596.99999999998295</v>
      </c>
      <c r="C1487" s="11">
        <v>0.99916344590803796</v>
      </c>
      <c r="D1487" s="11">
        <v>2.8756586674034999E-5</v>
      </c>
    </row>
    <row r="1488" spans="2:4" x14ac:dyDescent="0.4">
      <c r="B1488" s="114">
        <v>597.19999999998299</v>
      </c>
      <c r="C1488" s="11">
        <v>0.99916022639256497</v>
      </c>
      <c r="D1488" s="11">
        <v>3.1386353029668501E-5</v>
      </c>
    </row>
    <row r="1489" spans="2:4" x14ac:dyDescent="0.4">
      <c r="B1489" s="114">
        <v>597.39999999998304</v>
      </c>
      <c r="C1489" s="11">
        <v>0.99915622724602604</v>
      </c>
      <c r="D1489" s="11">
        <v>3.4621428245094997E-5</v>
      </c>
    </row>
    <row r="1490" spans="2:4" x14ac:dyDescent="0.4">
      <c r="B1490" s="114">
        <v>597.59999999998297</v>
      </c>
      <c r="C1490" s="11">
        <v>0.99915133282861202</v>
      </c>
      <c r="D1490" s="11">
        <v>3.8615495588151899E-5</v>
      </c>
    </row>
    <row r="1491" spans="2:4" x14ac:dyDescent="0.4">
      <c r="B1491" s="114">
        <v>597.79999999998302</v>
      </c>
      <c r="C1491" s="11">
        <v>0.99914537876003395</v>
      </c>
      <c r="D1491" s="11">
        <v>4.3572676784000799E-5</v>
      </c>
    </row>
    <row r="1492" spans="2:4" x14ac:dyDescent="0.4">
      <c r="B1492" s="114">
        <v>597.99999999998295</v>
      </c>
      <c r="C1492" s="11">
        <v>0.99913813483325098</v>
      </c>
      <c r="D1492" s="11">
        <v>4.9764339652994803E-5</v>
      </c>
    </row>
    <row r="1493" spans="2:4" x14ac:dyDescent="0.4">
      <c r="B1493" s="114">
        <v>598.19999999998299</v>
      </c>
      <c r="C1493" s="11">
        <v>0.99912928413819202</v>
      </c>
      <c r="D1493" s="11">
        <v>5.7549648375896498E-5</v>
      </c>
    </row>
    <row r="1494" spans="2:4" x14ac:dyDescent="0.4">
      <c r="B1494" s="114">
        <v>598.39999999998304</v>
      </c>
      <c r="C1494" s="11">
        <v>0.99911840151310405</v>
      </c>
      <c r="D1494" s="11">
        <v>6.7396737837139195E-5</v>
      </c>
    </row>
    <row r="1495" spans="2:4" x14ac:dyDescent="0.4">
      <c r="B1495" s="114">
        <v>598.59999999998297</v>
      </c>
      <c r="C1495" s="11">
        <v>0.99910494234610303</v>
      </c>
      <c r="D1495" s="11">
        <v>7.9893492026067705E-5</v>
      </c>
    </row>
    <row r="1496" spans="2:4" x14ac:dyDescent="0.4">
      <c r="B1496" s="114">
        <v>598.79999999998302</v>
      </c>
      <c r="C1496" s="11">
        <v>0.99908827175293602</v>
      </c>
      <c r="D1496" s="11">
        <v>9.5717908069759407E-5</v>
      </c>
    </row>
    <row r="1497" spans="2:4" x14ac:dyDescent="0.4">
      <c r="B1497" s="114">
        <v>598.99999999998295</v>
      </c>
      <c r="C1497" s="11">
        <v>0.99906780332010103</v>
      </c>
      <c r="D1497" s="11">
        <v>1.15498874096163E-4</v>
      </c>
    </row>
    <row r="1498" spans="2:4" x14ac:dyDescent="0.4">
      <c r="B1498" s="114">
        <v>599.19999999998299</v>
      </c>
      <c r="C1498" s="11">
        <v>0.99904337506222296</v>
      </c>
      <c r="D1498" s="11">
        <v>1.3943974335278199E-4</v>
      </c>
    </row>
    <row r="1499" spans="2:4" x14ac:dyDescent="0.4">
      <c r="B1499" s="114">
        <v>599.39999999998304</v>
      </c>
      <c r="C1499" s="11">
        <v>0.99901600075063302</v>
      </c>
      <c r="D1499" s="11">
        <v>1.6656658438826E-4</v>
      </c>
    </row>
    <row r="1500" spans="2:4" x14ac:dyDescent="0.4">
      <c r="B1500" s="114">
        <v>599.59999999998297</v>
      </c>
      <c r="C1500" s="11">
        <v>0.99898885919966596</v>
      </c>
      <c r="D1500" s="11">
        <v>1.93738512096024E-4</v>
      </c>
    </row>
    <row r="1501" spans="2:4" x14ac:dyDescent="0.4">
      <c r="B1501" s="114">
        <v>599.79999999998302</v>
      </c>
      <c r="C1501" s="11">
        <v>0.998967578663011</v>
      </c>
      <c r="D1501" s="11">
        <v>2.15362794352448E-4</v>
      </c>
    </row>
    <row r="1502" spans="2:4" x14ac:dyDescent="0.4">
      <c r="B1502" s="114">
        <v>599.99999999998295</v>
      </c>
      <c r="C1502" s="11">
        <v>0.99895836380164904</v>
      </c>
      <c r="D1502" s="11">
        <v>2.2526702401516599E-4</v>
      </c>
    </row>
    <row r="1503" spans="2:4" x14ac:dyDescent="0.4">
      <c r="B1503" s="114">
        <v>600.19999999998299</v>
      </c>
      <c r="C1503" s="11">
        <v>0.99896433964866704</v>
      </c>
      <c r="D1503" s="11">
        <v>2.2035400281806601E-4</v>
      </c>
    </row>
    <row r="1504" spans="2:4" x14ac:dyDescent="0.4">
      <c r="B1504" s="114">
        <v>600.39999999998304</v>
      </c>
      <c r="C1504" s="11">
        <v>0.99898340859896195</v>
      </c>
      <c r="D1504" s="11">
        <v>2.0274389663212401E-4</v>
      </c>
    </row>
    <row r="1505" spans="2:4" x14ac:dyDescent="0.4">
      <c r="B1505" s="114">
        <v>600.59999999998297</v>
      </c>
      <c r="C1505" s="11">
        <v>0.99900991822308705</v>
      </c>
      <c r="D1505" s="11">
        <v>1.78106285743661E-4</v>
      </c>
    </row>
    <row r="1506" spans="2:4" x14ac:dyDescent="0.4">
      <c r="B1506" s="114">
        <v>600.79999999998302</v>
      </c>
      <c r="C1506" s="11">
        <v>0.999038200130826</v>
      </c>
      <c r="D1506" s="11">
        <v>1.5212158966843199E-4</v>
      </c>
    </row>
    <row r="1507" spans="2:4" x14ac:dyDescent="0.4">
      <c r="B1507" s="114">
        <v>600.99999999998295</v>
      </c>
      <c r="C1507" s="11">
        <v>0.99906470610932896</v>
      </c>
      <c r="D1507" s="11">
        <v>1.2834509656486001E-4</v>
      </c>
    </row>
    <row r="1508" spans="2:4" x14ac:dyDescent="0.4">
      <c r="B1508" s="114">
        <v>601.19999999998299</v>
      </c>
      <c r="C1508" s="11">
        <v>0.99908803493845399</v>
      </c>
      <c r="D1508" s="11">
        <v>1.0818006003698801E-4</v>
      </c>
    </row>
    <row r="1509" spans="2:4" x14ac:dyDescent="0.4">
      <c r="B1509" s="114">
        <v>601.39999999998304</v>
      </c>
      <c r="C1509" s="11">
        <v>0.99910808240156501</v>
      </c>
      <c r="D1509" s="11">
        <v>9.1727545039407498E-5</v>
      </c>
    </row>
    <row r="1510" spans="2:4" x14ac:dyDescent="0.4">
      <c r="B1510" s="114">
        <v>601.59999999998297</v>
      </c>
      <c r="C1510" s="11">
        <v>0.99912529252711901</v>
      </c>
      <c r="D1510" s="11">
        <v>7.85351571216504E-5</v>
      </c>
    </row>
    <row r="1511" spans="2:4" x14ac:dyDescent="0.4">
      <c r="B1511" s="114">
        <v>601.79999999998302</v>
      </c>
      <c r="C1511" s="11">
        <v>0.99914024064444895</v>
      </c>
      <c r="D1511" s="11">
        <v>6.8014114181738896E-5</v>
      </c>
    </row>
    <row r="1512" spans="2:4" x14ac:dyDescent="0.4">
      <c r="B1512" s="114">
        <v>601.99999999998295</v>
      </c>
      <c r="C1512" s="11">
        <v>0.99915345699597602</v>
      </c>
      <c r="D1512" s="11">
        <v>5.9615900044988E-5</v>
      </c>
    </row>
    <row r="1513" spans="2:4" x14ac:dyDescent="0.4">
      <c r="B1513" s="114">
        <v>602.19999999998299</v>
      </c>
      <c r="C1513" s="11">
        <v>0.99916537329716804</v>
      </c>
      <c r="D1513" s="11">
        <v>5.28860788637184E-5</v>
      </c>
    </row>
    <row r="1514" spans="2:4" x14ac:dyDescent="0.4">
      <c r="B1514" s="114">
        <v>602.39999999998304</v>
      </c>
      <c r="C1514" s="11">
        <v>0.99917632044821403</v>
      </c>
      <c r="D1514" s="11">
        <v>4.7467040033922403E-5</v>
      </c>
    </row>
    <row r="1515" spans="2:4" x14ac:dyDescent="0.4">
      <c r="B1515" s="114">
        <v>602.59999999998297</v>
      </c>
      <c r="C1515" s="11">
        <v>0.99918654321702305</v>
      </c>
      <c r="D1515" s="11">
        <v>4.30838368629946E-5</v>
      </c>
    </row>
    <row r="1516" spans="2:4" x14ac:dyDescent="0.4">
      <c r="B1516" s="114">
        <v>602.79999999998302</v>
      </c>
      <c r="C1516" s="11">
        <v>0.99919621787797297</v>
      </c>
      <c r="D1516" s="11">
        <v>3.95271109488007E-5</v>
      </c>
    </row>
    <row r="1517" spans="2:4" x14ac:dyDescent="0.4">
      <c r="B1517" s="114">
        <v>602.99999999998295</v>
      </c>
      <c r="C1517" s="11">
        <v>0.99920546795681298</v>
      </c>
      <c r="D1517" s="11">
        <v>3.6637933813254101E-5</v>
      </c>
    </row>
    <row r="1518" spans="2:4" x14ac:dyDescent="0.4">
      <c r="B1518" s="114">
        <v>603.19999999998299</v>
      </c>
      <c r="C1518" s="11">
        <v>0.99921437691555604</v>
      </c>
      <c r="D1518" s="11">
        <v>3.4295714587467401E-5</v>
      </c>
    </row>
    <row r="1519" spans="2:4" x14ac:dyDescent="0.4">
      <c r="B1519" s="114">
        <v>603.39999999998304</v>
      </c>
      <c r="C1519" s="11">
        <v>0.99922299792426295</v>
      </c>
      <c r="D1519" s="11">
        <v>3.2409010879646299E-5</v>
      </c>
    </row>
    <row r="1520" spans="2:4" x14ac:dyDescent="0.4">
      <c r="B1520" s="114">
        <v>603.59999999998297</v>
      </c>
      <c r="C1520" s="11">
        <v>0.99923136122879497</v>
      </c>
      <c r="D1520" s="11">
        <v>3.0908718933458599E-5</v>
      </c>
    </row>
    <row r="1521" spans="2:4" x14ac:dyDescent="0.4">
      <c r="B1521" s="114">
        <v>603.79999999998302</v>
      </c>
      <c r="C1521" s="11">
        <v>0.99923947963912496</v>
      </c>
      <c r="D1521" s="11">
        <v>2.9743106220893399E-5</v>
      </c>
    </row>
    <row r="1522" spans="2:4" x14ac:dyDescent="0.4">
      <c r="B1522" s="114">
        <v>603.99999999998295</v>
      </c>
      <c r="C1522" s="11">
        <v>0.99924735257331798</v>
      </c>
      <c r="D1522" s="11">
        <v>2.88742427518472E-5</v>
      </c>
    </row>
    <row r="1523" spans="2:4" x14ac:dyDescent="0.4">
      <c r="B1523" s="114">
        <v>604.19999999998299</v>
      </c>
      <c r="C1523" s="11">
        <v>0.99925496898332</v>
      </c>
      <c r="D1523" s="11">
        <v>2.8275496320216801E-5</v>
      </c>
    </row>
    <row r="1524" spans="2:4" x14ac:dyDescent="0.4">
      <c r="B1524" s="114">
        <v>604.39999999998304</v>
      </c>
      <c r="C1524" s="11">
        <v>0.99926230939488603</v>
      </c>
      <c r="D1524" s="11">
        <v>2.7929854701439401E-5</v>
      </c>
    </row>
    <row r="1525" spans="2:4" x14ac:dyDescent="0.4">
      <c r="B1525" s="114">
        <v>604.59999999998297</v>
      </c>
      <c r="C1525" s="11">
        <v>0.99926934721767102</v>
      </c>
      <c r="D1525" s="11">
        <v>2.7828919530555399E-5</v>
      </c>
    </row>
    <row r="1526" spans="2:4" x14ac:dyDescent="0.4">
      <c r="B1526" s="114">
        <v>604.79999999998302</v>
      </c>
      <c r="C1526" s="11">
        <v>0.99927604941172798</v>
      </c>
      <c r="D1526" s="11">
        <v>2.7972483119623401E-5</v>
      </c>
    </row>
    <row r="1527" spans="2:4" x14ac:dyDescent="0.4">
      <c r="B1527" s="114">
        <v>604.99999999998295</v>
      </c>
      <c r="C1527" s="11">
        <v>0.99928237654152996</v>
      </c>
      <c r="D1527" s="11">
        <v>2.8368659371704799E-5</v>
      </c>
    </row>
    <row r="1528" spans="2:4" x14ac:dyDescent="0.4">
      <c r="B1528" s="114">
        <v>605.19999999998299</v>
      </c>
      <c r="C1528" s="11">
        <v>0.99928828219062804</v>
      </c>
      <c r="D1528" s="11">
        <v>2.9034599705202199E-5</v>
      </c>
    </row>
    <row r="1529" spans="2:4" x14ac:dyDescent="0.4">
      <c r="B1529" s="114">
        <v>605.39999999998304</v>
      </c>
      <c r="C1529" s="11">
        <v>0.99929371164290803</v>
      </c>
      <c r="D1529" s="11">
        <v>2.9997892666626901E-5</v>
      </c>
    </row>
    <row r="1530" spans="2:4" x14ac:dyDescent="0.4">
      <c r="B1530" s="114">
        <v>605.59999999998297</v>
      </c>
      <c r="C1530" s="11">
        <v>0.99929859964995105</v>
      </c>
      <c r="D1530" s="11">
        <v>3.12988332498861E-5</v>
      </c>
    </row>
    <row r="1531" spans="2:4" x14ac:dyDescent="0.4">
      <c r="B1531" s="114">
        <v>605.79999999998302</v>
      </c>
      <c r="C1531" s="11">
        <v>0.99930286698105197</v>
      </c>
      <c r="D1531" s="11">
        <v>3.2993871258685397E-5</v>
      </c>
    </row>
    <row r="1532" spans="2:4" x14ac:dyDescent="0.4">
      <c r="B1532" s="114">
        <v>605.99999999998295</v>
      </c>
      <c r="C1532" s="11">
        <v>0.99930641526782704</v>
      </c>
      <c r="D1532" s="11">
        <v>3.5160732901108802E-5</v>
      </c>
    </row>
    <row r="1533" spans="2:4" x14ac:dyDescent="0.4">
      <c r="B1533" s="114">
        <v>606.19999999998299</v>
      </c>
      <c r="C1533" s="11">
        <v>0.99930911936483102</v>
      </c>
      <c r="D1533" s="11">
        <v>3.7906001284507303E-5</v>
      </c>
    </row>
    <row r="1534" spans="2:4" x14ac:dyDescent="0.4">
      <c r="B1534" s="114">
        <v>606.39999999998304</v>
      </c>
      <c r="C1534" s="11">
        <v>0.99931081598224702</v>
      </c>
      <c r="D1534" s="11">
        <v>4.1376405998634897E-5</v>
      </c>
    </row>
    <row r="1535" spans="2:4" x14ac:dyDescent="0.4">
      <c r="B1535" s="114">
        <v>606.59999999998297</v>
      </c>
      <c r="C1535" s="11">
        <v>0.99931128663238999</v>
      </c>
      <c r="D1535" s="11">
        <v>4.5775775995374601E-5</v>
      </c>
    </row>
    <row r="1536" spans="2:4" x14ac:dyDescent="0.4">
      <c r="B1536" s="114">
        <v>606.79999999998302</v>
      </c>
      <c r="C1536" s="11">
        <v>0.99931023170756605</v>
      </c>
      <c r="D1536" s="11">
        <v>5.1390852632867997E-5</v>
      </c>
    </row>
    <row r="1537" spans="2:4" x14ac:dyDescent="0.4">
      <c r="B1537" s="114">
        <v>606.99999999998295</v>
      </c>
      <c r="C1537" s="11">
        <v>0.99930723062232196</v>
      </c>
      <c r="D1537" s="11">
        <v>5.8631031708650098E-5</v>
      </c>
    </row>
    <row r="1538" spans="2:4" x14ac:dyDescent="0.4">
      <c r="B1538" s="114">
        <v>607.19999999998299</v>
      </c>
      <c r="C1538" s="11">
        <v>0.99930168017555898</v>
      </c>
      <c r="D1538" s="11">
        <v>6.8089879769550198E-5</v>
      </c>
    </row>
    <row r="1539" spans="2:4" x14ac:dyDescent="0.4">
      <c r="B1539" s="114">
        <v>607.39999999998304</v>
      </c>
      <c r="C1539" s="11">
        <v>0.99929270007099902</v>
      </c>
      <c r="D1539" s="11">
        <v>8.0639487246310802E-5</v>
      </c>
    </row>
    <row r="1540" spans="2:4" x14ac:dyDescent="0.4">
      <c r="B1540" s="114">
        <v>607.59999999998297</v>
      </c>
      <c r="C1540" s="11">
        <v>0.99927899451477198</v>
      </c>
      <c r="D1540" s="11">
        <v>9.7568739833208895E-5</v>
      </c>
    </row>
    <row r="1541" spans="2:4" x14ac:dyDescent="0.4">
      <c r="B1541" s="114">
        <v>607.79999999998302</v>
      </c>
      <c r="C1541" s="11">
        <v>0.99925867814935398</v>
      </c>
      <c r="D1541" s="11">
        <v>1.207572532549E-4</v>
      </c>
    </row>
    <row r="1542" spans="2:4" x14ac:dyDescent="0.4">
      <c r="B1542" s="114">
        <v>607.99999999998204</v>
      </c>
      <c r="C1542" s="11">
        <v>0.99922917210617102</v>
      </c>
      <c r="D1542" s="11">
        <v>1.5277921514525499E-4</v>
      </c>
    </row>
    <row r="1543" spans="2:4" x14ac:dyDescent="0.4">
      <c r="B1543" s="114">
        <v>608.19999999998197</v>
      </c>
      <c r="C1543" s="11">
        <v>0.99918761936978995</v>
      </c>
      <c r="D1543" s="11">
        <v>1.9648804528140699E-4</v>
      </c>
    </row>
    <row r="1544" spans="2:4" x14ac:dyDescent="0.4">
      <c r="B1544" s="114">
        <v>608.39999999998201</v>
      </c>
      <c r="C1544" s="11">
        <v>0.99913305841117095</v>
      </c>
      <c r="D1544" s="11">
        <v>2.5284320546918099E-4</v>
      </c>
    </row>
    <row r="1545" spans="2:4" x14ac:dyDescent="0.4">
      <c r="B1545" s="114">
        <v>608.59999999998195</v>
      </c>
      <c r="C1545" s="11">
        <v>0.99907157110471301</v>
      </c>
      <c r="D1545" s="11">
        <v>3.15763441877756E-4</v>
      </c>
    </row>
    <row r="1546" spans="2:4" x14ac:dyDescent="0.4">
      <c r="B1546" s="114">
        <v>608.79999999998199</v>
      </c>
      <c r="C1546" s="11">
        <v>0.99901921611262101</v>
      </c>
      <c r="D1546" s="11">
        <v>3.6919408620677597E-4</v>
      </c>
    </row>
    <row r="1547" spans="2:4" x14ac:dyDescent="0.4">
      <c r="B1547" s="114">
        <v>608.99999999998204</v>
      </c>
      <c r="C1547" s="11">
        <v>0.99899221038160002</v>
      </c>
      <c r="D1547" s="11">
        <v>3.9692325032772798E-4</v>
      </c>
    </row>
    <row r="1548" spans="2:4" x14ac:dyDescent="0.4">
      <c r="B1548" s="114">
        <v>609.19999999998197</v>
      </c>
      <c r="C1548" s="11">
        <v>0.99899927292554402</v>
      </c>
      <c r="D1548" s="11">
        <v>3.9023605046182701E-4</v>
      </c>
    </row>
    <row r="1549" spans="2:4" x14ac:dyDescent="0.4">
      <c r="B1549" s="114">
        <v>609.39999999998201</v>
      </c>
      <c r="C1549" s="11">
        <v>0.99904220246154596</v>
      </c>
      <c r="D1549" s="11">
        <v>3.4733707155387098E-4</v>
      </c>
    </row>
    <row r="1550" spans="2:4" x14ac:dyDescent="0.4">
      <c r="B1550" s="114">
        <v>609.59999999998195</v>
      </c>
      <c r="C1550" s="11">
        <v>0.99910592548364396</v>
      </c>
      <c r="D1550" s="11">
        <v>2.8330046299426999E-4</v>
      </c>
    </row>
    <row r="1551" spans="2:4" x14ac:dyDescent="0.4">
      <c r="B1551" s="114">
        <v>609.79999999998199</v>
      </c>
      <c r="C1551" s="11">
        <v>0.99916827875522096</v>
      </c>
      <c r="D1551" s="11">
        <v>2.20289921829257E-4</v>
      </c>
    </row>
    <row r="1552" spans="2:4" x14ac:dyDescent="0.4">
      <c r="B1552" s="114">
        <v>609.99999999998204</v>
      </c>
      <c r="C1552" s="11">
        <v>0.99921804435092598</v>
      </c>
      <c r="D1552" s="11">
        <v>1.6952758599824401E-4</v>
      </c>
    </row>
    <row r="1553" spans="2:4" x14ac:dyDescent="0.4">
      <c r="B1553" s="114">
        <v>610.19999999998197</v>
      </c>
      <c r="C1553" s="11">
        <v>0.99925434344887798</v>
      </c>
      <c r="D1553" s="11">
        <v>1.31900014479765E-4</v>
      </c>
    </row>
    <row r="1554" spans="2:4" x14ac:dyDescent="0.4">
      <c r="B1554" s="114">
        <v>610.39999999998201</v>
      </c>
      <c r="C1554" s="11">
        <v>0.99927992769722696</v>
      </c>
      <c r="D1554" s="11">
        <v>1.0466537967916499E-4</v>
      </c>
    </row>
    <row r="1555" spans="2:4" x14ac:dyDescent="0.4">
      <c r="B1555" s="114">
        <v>610.59999999998195</v>
      </c>
      <c r="C1555" s="11">
        <v>0.99929774087591705</v>
      </c>
      <c r="D1555" s="11">
        <v>8.4891156376700296E-5</v>
      </c>
    </row>
    <row r="1556" spans="2:4" x14ac:dyDescent="0.4">
      <c r="B1556" s="114">
        <v>610.79999999998199</v>
      </c>
      <c r="C1556" s="11">
        <v>0.99931004167408399</v>
      </c>
      <c r="D1556" s="11">
        <v>7.0331272402291195E-5</v>
      </c>
    </row>
    <row r="1557" spans="2:4" x14ac:dyDescent="0.4">
      <c r="B1557" s="114">
        <v>610.99999999998204</v>
      </c>
      <c r="C1557" s="11">
        <v>0.99931840775363201</v>
      </c>
      <c r="D1557" s="11">
        <v>5.9422167545424198E-5</v>
      </c>
    </row>
    <row r="1558" spans="2:4" x14ac:dyDescent="0.4">
      <c r="B1558" s="114">
        <v>611.19999999998197</v>
      </c>
      <c r="C1558" s="11">
        <v>0.99932391523015696</v>
      </c>
      <c r="D1558" s="11">
        <v>5.1103472321577698E-5</v>
      </c>
    </row>
    <row r="1559" spans="2:4" x14ac:dyDescent="0.4">
      <c r="B1559" s="114">
        <v>611.39999999998201</v>
      </c>
      <c r="C1559" s="11">
        <v>0.99932730114638801</v>
      </c>
      <c r="D1559" s="11">
        <v>4.4655690097030802E-5</v>
      </c>
    </row>
    <row r="1560" spans="2:4" x14ac:dyDescent="0.4">
      <c r="B1560" s="114">
        <v>611.59999999998195</v>
      </c>
      <c r="C1560" s="11">
        <v>0.99932907883075806</v>
      </c>
      <c r="D1560" s="11">
        <v>3.9584978555249702E-5</v>
      </c>
    </row>
    <row r="1561" spans="2:4" x14ac:dyDescent="0.4">
      <c r="B1561" s="114">
        <v>611.79999999998199</v>
      </c>
      <c r="C1561" s="11">
        <v>0.99932961417159805</v>
      </c>
      <c r="D1561" s="11">
        <v>3.5546997205151301E-5</v>
      </c>
    </row>
    <row r="1562" spans="2:4" x14ac:dyDescent="0.4">
      <c r="B1562" s="114">
        <v>611.99999999998204</v>
      </c>
      <c r="C1562" s="11">
        <v>0.99932917508028296</v>
      </c>
      <c r="D1562" s="11">
        <v>3.2297545709869097E-5</v>
      </c>
    </row>
    <row r="1563" spans="2:4" x14ac:dyDescent="0.4">
      <c r="B1563" s="114">
        <v>612.19999999998197</v>
      </c>
      <c r="C1563" s="11">
        <v>0.99932796360251797</v>
      </c>
      <c r="D1563" s="11">
        <v>2.9660531312768101E-5</v>
      </c>
    </row>
    <row r="1564" spans="2:4" x14ac:dyDescent="0.4">
      <c r="B1564" s="114">
        <v>612.39999999998201</v>
      </c>
      <c r="C1564" s="11">
        <v>0.99932613697189698</v>
      </c>
      <c r="D1564" s="11">
        <v>2.7506967789630801E-5</v>
      </c>
    </row>
    <row r="1565" spans="2:4" x14ac:dyDescent="0.4">
      <c r="B1565" s="114">
        <v>612.59999999998195</v>
      </c>
      <c r="C1565" s="11">
        <v>0.99932382158870103</v>
      </c>
      <c r="D1565" s="11">
        <v>2.5741005961003399E-5</v>
      </c>
    </row>
    <row r="1566" spans="2:4" x14ac:dyDescent="0.4">
      <c r="B1566" s="114">
        <v>612.79999999998199</v>
      </c>
      <c r="C1566" s="11">
        <v>0.99932112241683702</v>
      </c>
      <c r="D1566" s="11">
        <v>2.42905059132115E-5</v>
      </c>
    </row>
    <row r="1567" spans="2:4" x14ac:dyDescent="0.4">
      <c r="B1567" s="114">
        <v>612.99999999998204</v>
      </c>
      <c r="C1567" s="11">
        <v>0.999318129370797</v>
      </c>
      <c r="D1567" s="11">
        <v>2.3100571642763401E-5</v>
      </c>
    </row>
    <row r="1568" spans="2:4" x14ac:dyDescent="0.4">
      <c r="B1568" s="114">
        <v>613.19999999998197</v>
      </c>
      <c r="C1568" s="11">
        <v>0.99931492168351199</v>
      </c>
      <c r="D1568" s="11">
        <v>2.2129049342561501E-5</v>
      </c>
    </row>
    <row r="1569" spans="2:4" x14ac:dyDescent="0.4">
      <c r="B1569" s="114">
        <v>613.39999999998201</v>
      </c>
      <c r="C1569" s="11">
        <v>0.99931157088955402</v>
      </c>
      <c r="D1569" s="11">
        <v>2.1343348862270502E-5</v>
      </c>
    </row>
    <row r="1570" spans="2:4" x14ac:dyDescent="0.4">
      <c r="B1570" s="114">
        <v>613.59999999998195</v>
      </c>
      <c r="C1570" s="11">
        <v>0.99930814283635505</v>
      </c>
      <c r="D1570" s="11">
        <v>2.07181709717426E-5</v>
      </c>
    </row>
    <row r="1571" spans="2:4" x14ac:dyDescent="0.4">
      <c r="B1571" s="114">
        <v>613.79999999998199</v>
      </c>
      <c r="C1571" s="11">
        <v>0.99930469899597196</v>
      </c>
      <c r="D1571" s="11">
        <v>2.02338645047073E-5</v>
      </c>
    </row>
    <row r="1572" spans="2:4" x14ac:dyDescent="0.4">
      <c r="B1572" s="114">
        <v>613.99999999998204</v>
      </c>
      <c r="C1572" s="11">
        <v>0.99930129726142902</v>
      </c>
      <c r="D1572" s="11">
        <v>1.9875228399284801E-5</v>
      </c>
    </row>
    <row r="1573" spans="2:4" x14ac:dyDescent="0.4">
      <c r="B1573" s="114">
        <v>614.19999999998197</v>
      </c>
      <c r="C1573" s="11">
        <v>0.99929799235310501</v>
      </c>
      <c r="D1573" s="11">
        <v>1.9630633584420101E-5</v>
      </c>
    </row>
    <row r="1574" spans="2:4" x14ac:dyDescent="0.4">
      <c r="B1574" s="114">
        <v>614.39999999998201</v>
      </c>
      <c r="C1574" s="11">
        <v>0.99929483592444701</v>
      </c>
      <c r="D1574" s="11">
        <v>1.9491379537841399E-5</v>
      </c>
    </row>
    <row r="1575" spans="2:4" x14ac:dyDescent="0.4">
      <c r="B1575" s="114">
        <v>614.59999999998195</v>
      </c>
      <c r="C1575" s="11">
        <v>0.99929187644657502</v>
      </c>
      <c r="D1575" s="11">
        <v>1.9451220389156198E-5</v>
      </c>
    </row>
    <row r="1576" spans="2:4" x14ac:dyDescent="0.4">
      <c r="B1576" s="114">
        <v>614.79999999998199</v>
      </c>
      <c r="C1576" s="11">
        <v>0.99928915891386405</v>
      </c>
      <c r="D1576" s="11">
        <v>1.9506022030951502E-5</v>
      </c>
    </row>
    <row r="1577" spans="2:4" x14ac:dyDescent="0.4">
      <c r="B1577" s="114">
        <v>614.99999999998204</v>
      </c>
      <c r="C1577" s="11">
        <v>0.99928672441560895</v>
      </c>
      <c r="D1577" s="11">
        <v>1.96535206133999E-5</v>
      </c>
    </row>
    <row r="1578" spans="2:4" x14ac:dyDescent="0.4">
      <c r="B1578" s="114">
        <v>615.19999999998197</v>
      </c>
      <c r="C1578" s="11">
        <v>0.99928460961379895</v>
      </c>
      <c r="D1578" s="11">
        <v>1.9893160682497599E-5</v>
      </c>
    </row>
    <row r="1579" spans="2:4" x14ac:dyDescent="0.4">
      <c r="B1579" s="114">
        <v>615.39999999998201</v>
      </c>
      <c r="C1579" s="11">
        <v>0.99928284616241403</v>
      </c>
      <c r="D1579" s="11">
        <v>2.0225997608818501E-5</v>
      </c>
    </row>
    <row r="1580" spans="2:4" x14ac:dyDescent="0.4">
      <c r="B1580" s="114">
        <v>615.59999999998195</v>
      </c>
      <c r="C1580" s="11">
        <v>0.99928146010126495</v>
      </c>
      <c r="D1580" s="11">
        <v>2.0654652969627501E-5</v>
      </c>
    </row>
    <row r="1581" spans="2:4" x14ac:dyDescent="0.4">
      <c r="B1581" s="114">
        <v>615.79999999998199</v>
      </c>
      <c r="C1581" s="11">
        <v>0.99928047125577302</v>
      </c>
      <c r="D1581" s="11">
        <v>2.1183314060849101E-5</v>
      </c>
    </row>
    <row r="1582" spans="2:4" x14ac:dyDescent="0.4">
      <c r="B1582" s="114">
        <v>615.99999999998204</v>
      </c>
      <c r="C1582" s="11">
        <v>0.99927989267266404</v>
      </c>
      <c r="D1582" s="11">
        <v>2.18177699001476E-5</v>
      </c>
    </row>
    <row r="1583" spans="2:4" x14ac:dyDescent="0.4">
      <c r="B1583" s="114">
        <v>616.19999999998197</v>
      </c>
      <c r="C1583" s="11">
        <v>0.99927973012077398</v>
      </c>
      <c r="D1583" s="11">
        <v>2.25654751750868E-5</v>
      </c>
    </row>
    <row r="1584" spans="2:4" x14ac:dyDescent="0.4">
      <c r="B1584" s="114">
        <v>616.39999999998201</v>
      </c>
      <c r="C1584" s="11">
        <v>0.99927998168558596</v>
      </c>
      <c r="D1584" s="11">
        <v>2.3435631226942002E-5</v>
      </c>
    </row>
    <row r="1585" spans="2:4" x14ac:dyDescent="0.4">
      <c r="B1585" s="114">
        <v>616.59999999998195</v>
      </c>
      <c r="C1585" s="11">
        <v>0.99928063747928197</v>
      </c>
      <c r="D1585" s="11">
        <v>2.4439276158597801E-5</v>
      </c>
    </row>
    <row r="1586" spans="2:4" x14ac:dyDescent="0.4">
      <c r="B1586" s="114">
        <v>616.79999999998199</v>
      </c>
      <c r="C1586" s="11">
        <v>0.99928167950217295</v>
      </c>
      <c r="D1586" s="11">
        <v>2.5589358784053599E-5</v>
      </c>
    </row>
    <row r="1587" spans="2:4" x14ac:dyDescent="0.4">
      <c r="B1587" s="114">
        <v>616.99999999998204</v>
      </c>
      <c r="C1587" s="11">
        <v>0.99928308169066904</v>
      </c>
      <c r="D1587" s="11">
        <v>2.69007646295817E-5</v>
      </c>
    </row>
    <row r="1588" spans="2:4" x14ac:dyDescent="0.4">
      <c r="B1588" s="114">
        <v>617.19999999998197</v>
      </c>
      <c r="C1588" s="11">
        <v>0.99928481019860005</v>
      </c>
      <c r="D1588" s="11">
        <v>2.8390245166165199E-5</v>
      </c>
    </row>
    <row r="1589" spans="2:4" x14ac:dyDescent="0.4">
      <c r="B1589" s="114">
        <v>617.39999999998201</v>
      </c>
      <c r="C1589" s="11">
        <v>0.99928682397971302</v>
      </c>
      <c r="D1589" s="11">
        <v>3.00761750198265E-5</v>
      </c>
    </row>
    <row r="1590" spans="2:4" x14ac:dyDescent="0.4">
      <c r="B1590" s="114">
        <v>617.59999999998195</v>
      </c>
      <c r="C1590" s="11">
        <v>0.99928907577036497</v>
      </c>
      <c r="D1590" s="11">
        <v>3.1978025163411202E-5</v>
      </c>
    </row>
    <row r="1591" spans="2:4" x14ac:dyDescent="0.4">
      <c r="B1591" s="114">
        <v>617.79999999998199</v>
      </c>
      <c r="C1591" s="11">
        <v>0.99929151361684598</v>
      </c>
      <c r="D1591" s="11">
        <v>3.4115390508398799E-5</v>
      </c>
    </row>
    <row r="1592" spans="2:4" x14ac:dyDescent="0.4">
      <c r="B1592" s="114">
        <v>617.99999999998204</v>
      </c>
      <c r="C1592" s="11">
        <v>0.99929408314987</v>
      </c>
      <c r="D1592" s="11">
        <v>3.6506348606605001E-5</v>
      </c>
    </row>
    <row r="1593" spans="2:4" x14ac:dyDescent="0.4">
      <c r="B1593" s="114">
        <v>618.19999999998197</v>
      </c>
      <c r="C1593" s="11">
        <v>0.999296730872131</v>
      </c>
      <c r="D1593" s="11">
        <v>3.9164860515011298E-5</v>
      </c>
    </row>
    <row r="1594" spans="2:4" x14ac:dyDescent="0.4">
      <c r="B1594" s="114">
        <v>618.39999999998201</v>
      </c>
      <c r="C1594" s="11">
        <v>0.99929940877200596</v>
      </c>
      <c r="D1594" s="11">
        <v>4.2096876815663998E-5</v>
      </c>
    </row>
    <row r="1595" spans="2:4" x14ac:dyDescent="0.4">
      <c r="B1595" s="114">
        <v>618.59999999998195</v>
      </c>
      <c r="C1595" s="11">
        <v>0.99930208056564696</v>
      </c>
      <c r="D1595" s="11">
        <v>4.5294824275511003E-5</v>
      </c>
    </row>
    <row r="1596" spans="2:4" x14ac:dyDescent="0.4">
      <c r="B1596" s="114">
        <v>618.79999999998199</v>
      </c>
      <c r="C1596" s="11">
        <v>0.99930472968750705</v>
      </c>
      <c r="D1596" s="11">
        <v>4.8730329580423502E-5</v>
      </c>
    </row>
    <row r="1597" spans="2:4" x14ac:dyDescent="0.4">
      <c r="B1597" s="114">
        <v>618.99999999998204</v>
      </c>
      <c r="C1597" s="11">
        <v>0.99930736869810199</v>
      </c>
      <c r="D1597" s="11">
        <v>5.2345492804328399E-5</v>
      </c>
    </row>
    <row r="1598" spans="2:4" x14ac:dyDescent="0.4">
      <c r="B1598" s="114">
        <v>619.19999999998197</v>
      </c>
      <c r="C1598" s="11">
        <v>0.99931004889424202</v>
      </c>
      <c r="D1598" s="11">
        <v>5.6043908642819798E-5</v>
      </c>
    </row>
    <row r="1599" spans="2:4" x14ac:dyDescent="0.4">
      <c r="B1599" s="114">
        <v>619.39999999998201</v>
      </c>
      <c r="C1599" s="11">
        <v>0.999312867571995</v>
      </c>
      <c r="D1599" s="11">
        <v>5.9683972173861498E-5</v>
      </c>
    </row>
    <row r="1600" spans="2:4" x14ac:dyDescent="0.4">
      <c r="B1600" s="114">
        <v>619.59999999998195</v>
      </c>
      <c r="C1600" s="11">
        <v>0.999315968924672</v>
      </c>
      <c r="D1600" s="11">
        <v>6.3078477434564006E-5</v>
      </c>
    </row>
    <row r="1601" spans="2:4" x14ac:dyDescent="0.4">
      <c r="B1601" s="114">
        <v>619.79999999998199</v>
      </c>
      <c r="C1601" s="11">
        <v>0.99931953387063599</v>
      </c>
      <c r="D1601" s="11">
        <v>6.6005207966654195E-5</v>
      </c>
    </row>
    <row r="1602" spans="2:4" x14ac:dyDescent="0.4">
      <c r="B1602" s="114">
        <v>619.99999999998204</v>
      </c>
      <c r="C1602" s="11">
        <v>0.99932375562159603</v>
      </c>
      <c r="D1602" s="11">
        <v>6.8231705999884603E-5</v>
      </c>
    </row>
    <row r="1603" spans="2:4" x14ac:dyDescent="0.4">
      <c r="B1603" s="114">
        <v>620.19999999998197</v>
      </c>
      <c r="C1603" s="11">
        <v>0.99932880254559697</v>
      </c>
      <c r="D1603" s="11">
        <v>6.9552667350422794E-5</v>
      </c>
    </row>
    <row r="1604" spans="2:4" x14ac:dyDescent="0.4">
      <c r="B1604" s="114">
        <v>620.39999999998201</v>
      </c>
      <c r="C1604" s="11">
        <v>0.99933477683364902</v>
      </c>
      <c r="D1604" s="11">
        <v>6.9831458047465194E-5</v>
      </c>
    </row>
    <row r="1605" spans="2:4" x14ac:dyDescent="0.4">
      <c r="B1605" s="114">
        <v>620.59999999998195</v>
      </c>
      <c r="C1605" s="11">
        <v>0.99934168275004798</v>
      </c>
      <c r="D1605" s="11">
        <v>6.9031976127909294E-5</v>
      </c>
    </row>
    <row r="1606" spans="2:4" x14ac:dyDescent="0.4">
      <c r="B1606" s="114">
        <v>620.79999999998199</v>
      </c>
      <c r="C1606" s="11">
        <v>0.99934941716970105</v>
      </c>
      <c r="D1606" s="11">
        <v>6.7228169110793105E-5</v>
      </c>
    </row>
    <row r="1607" spans="2:4" x14ac:dyDescent="0.4">
      <c r="B1607" s="114">
        <v>620.99999999998204</v>
      </c>
      <c r="C1607" s="11">
        <v>0.99935778657185304</v>
      </c>
      <c r="D1607" s="11">
        <v>6.4587047029417697E-5</v>
      </c>
    </row>
    <row r="1608" spans="2:4" x14ac:dyDescent="0.4">
      <c r="B1608" s="114">
        <v>621.19999999998197</v>
      </c>
      <c r="C1608" s="11">
        <v>0.99936654346496701</v>
      </c>
      <c r="D1608" s="11">
        <v>6.1332224187373406E-5</v>
      </c>
    </row>
    <row r="1609" spans="2:4" x14ac:dyDescent="0.4">
      <c r="B1609" s="114">
        <v>621.39999999998201</v>
      </c>
      <c r="C1609" s="11">
        <v>0.99937542841374005</v>
      </c>
      <c r="D1609" s="11">
        <v>5.7701825479069203E-5</v>
      </c>
    </row>
    <row r="1610" spans="2:4" x14ac:dyDescent="0.4">
      <c r="B1610" s="114">
        <v>621.59999999998195</v>
      </c>
      <c r="C1610" s="11">
        <v>0.99938420476341905</v>
      </c>
      <c r="D1610" s="11">
        <v>5.3913668203803701E-5</v>
      </c>
    </row>
    <row r="1611" spans="2:4" x14ac:dyDescent="0.4">
      <c r="B1611" s="114">
        <v>621.79999999998199</v>
      </c>
      <c r="C1611" s="11">
        <v>0.99939267940174903</v>
      </c>
      <c r="D1611" s="11">
        <v>5.0144384953027997E-5</v>
      </c>
    </row>
    <row r="1612" spans="2:4" x14ac:dyDescent="0.4">
      <c r="B1612" s="114">
        <v>621.99999999998204</v>
      </c>
      <c r="C1612" s="11">
        <v>0.99940070959882998</v>
      </c>
      <c r="D1612" s="11">
        <v>4.6522453829107201E-5</v>
      </c>
    </row>
    <row r="1613" spans="2:4" x14ac:dyDescent="0.4">
      <c r="B1613" s="114">
        <v>622.19999999998197</v>
      </c>
      <c r="C1613" s="11">
        <v>0.999408199898703</v>
      </c>
      <c r="D1613" s="11">
        <v>4.31311681705434E-5</v>
      </c>
    </row>
    <row r="1614" spans="2:4" x14ac:dyDescent="0.4">
      <c r="B1614" s="114">
        <v>622.39999999998201</v>
      </c>
      <c r="C1614" s="11">
        <v>0.99941509384902005</v>
      </c>
      <c r="D1614" s="11">
        <v>4.0016764867365398E-5</v>
      </c>
    </row>
    <row r="1615" spans="2:4" x14ac:dyDescent="0.4">
      <c r="B1615" s="114">
        <v>622.59999999998195</v>
      </c>
      <c r="C1615" s="11">
        <v>0.99942136431568795</v>
      </c>
      <c r="D1615" s="11">
        <v>3.7197972788061899E-5</v>
      </c>
    </row>
    <row r="1616" spans="2:4" x14ac:dyDescent="0.4">
      <c r="B1616" s="114">
        <v>622.79999999998199</v>
      </c>
      <c r="C1616" s="11">
        <v>0.99942700458736</v>
      </c>
      <c r="D1616" s="11">
        <v>3.4674777852340502E-5</v>
      </c>
    </row>
    <row r="1617" spans="2:4" x14ac:dyDescent="0.4">
      <c r="B1617" s="114">
        <v>622.99999999998204</v>
      </c>
      <c r="C1617" s="11">
        <v>0.99943202120436903</v>
      </c>
      <c r="D1617" s="11">
        <v>3.2435473714085601E-5</v>
      </c>
    </row>
    <row r="1618" spans="2:4" x14ac:dyDescent="0.4">
      <c r="B1618" s="114">
        <v>623.19999999998197</v>
      </c>
      <c r="C1618" s="11">
        <v>0.99943642865726401</v>
      </c>
      <c r="D1618" s="11">
        <v>3.0461856015146799E-5</v>
      </c>
    </row>
    <row r="1619" spans="2:4" x14ac:dyDescent="0.4">
      <c r="B1619" s="114">
        <v>623.39999999998201</v>
      </c>
      <c r="C1619" s="11">
        <v>0.99944024571830004</v>
      </c>
      <c r="D1619" s="11">
        <v>2.87327987471094E-5</v>
      </c>
    </row>
    <row r="1620" spans="2:4" x14ac:dyDescent="0.4">
      <c r="B1620" s="114">
        <v>623.59999999998195</v>
      </c>
      <c r="C1620" s="11">
        <v>0.99944349304698998</v>
      </c>
      <c r="D1620" s="11">
        <v>2.72265730901866E-5</v>
      </c>
    </row>
    <row r="1621" spans="2:4" x14ac:dyDescent="0.4">
      <c r="B1621" s="114">
        <v>623.79999999998199</v>
      </c>
      <c r="C1621" s="11">
        <v>0.99944619172092797</v>
      </c>
      <c r="D1621" s="11">
        <v>2.5922258573584501E-5</v>
      </c>
    </row>
    <row r="1622" spans="2:4" x14ac:dyDescent="0.4">
      <c r="B1622" s="114">
        <v>623.99999999998204</v>
      </c>
      <c r="C1622" s="11">
        <v>0.99944836240495605</v>
      </c>
      <c r="D1622" s="11">
        <v>2.48005341332719E-5</v>
      </c>
    </row>
    <row r="1623" spans="2:4" x14ac:dyDescent="0.4">
      <c r="B1623" s="114">
        <v>624.19999999998197</v>
      </c>
      <c r="C1623" s="11">
        <v>0.99945002494361301</v>
      </c>
      <c r="D1623" s="11">
        <v>2.3844064904849101E-5</v>
      </c>
    </row>
    <row r="1624" spans="2:4" x14ac:dyDescent="0.4">
      <c r="B1624" s="114">
        <v>624.39999999998201</v>
      </c>
      <c r="C1624" s="11">
        <v>0.99945119822487505</v>
      </c>
      <c r="D1624" s="11">
        <v>2.3037637455594302E-5</v>
      </c>
    </row>
    <row r="1625" spans="2:4" x14ac:dyDescent="0.4">
      <c r="B1625" s="114">
        <v>624.59999999998195</v>
      </c>
      <c r="C1625" s="11">
        <v>0.999451900207045</v>
      </c>
      <c r="D1625" s="11">
        <v>2.23681475274304E-5</v>
      </c>
    </row>
    <row r="1626" spans="2:4" x14ac:dyDescent="0.4">
      <c r="B1626" s="114">
        <v>624.79999999998199</v>
      </c>
      <c r="C1626" s="11">
        <v>0.99945214804371396</v>
      </c>
      <c r="D1626" s="11">
        <v>2.1824508306706699E-5</v>
      </c>
    </row>
    <row r="1627" spans="2:4" x14ac:dyDescent="0.4">
      <c r="B1627" s="114">
        <v>624.99999999998204</v>
      </c>
      <c r="C1627" s="11">
        <v>0.99945195826251199</v>
      </c>
      <c r="D1627" s="11">
        <v>2.1397522454420999E-5</v>
      </c>
    </row>
    <row r="1628" spans="2:4" x14ac:dyDescent="0.4">
      <c r="B1628" s="114">
        <v>625.19999999998197</v>
      </c>
      <c r="C1628" s="11">
        <v>0.99945134696920801</v>
      </c>
      <c r="D1628" s="11">
        <v>2.1079744682285599E-5</v>
      </c>
    </row>
    <row r="1629" spans="2:4" x14ac:dyDescent="0.4">
      <c r="B1629" s="114">
        <v>625.39999999998201</v>
      </c>
      <c r="C1629" s="11">
        <v>0.99945033005969897</v>
      </c>
      <c r="D1629" s="11">
        <v>2.0865350861073401E-5</v>
      </c>
    </row>
    <row r="1630" spans="2:4" x14ac:dyDescent="0.4">
      <c r="B1630" s="114">
        <v>625.59999999998104</v>
      </c>
      <c r="C1630" s="11">
        <v>0.99944892342891301</v>
      </c>
      <c r="D1630" s="11">
        <v>2.0750022815375501E-5</v>
      </c>
    </row>
    <row r="1631" spans="2:4" x14ac:dyDescent="0.4">
      <c r="B1631" s="114">
        <v>625.79999999998097</v>
      </c>
      <c r="C1631" s="11">
        <v>0.99944714316905103</v>
      </c>
      <c r="D1631" s="11">
        <v>2.07308537720826E-5</v>
      </c>
    </row>
    <row r="1632" spans="2:4" x14ac:dyDescent="0.4">
      <c r="B1632" s="114">
        <v>625.99999999998101</v>
      </c>
      <c r="C1632" s="11">
        <v>0.999445005751877</v>
      </c>
      <c r="D1632" s="11">
        <v>2.0806276979235101E-5</v>
      </c>
    </row>
    <row r="1633" spans="2:4" x14ac:dyDescent="0.4">
      <c r="B1633" s="114">
        <v>626.19999999998095</v>
      </c>
      <c r="C1633" s="11">
        <v>0.99944252819021795</v>
      </c>
      <c r="D1633" s="11">
        <v>2.0976018452943099E-5</v>
      </c>
    </row>
    <row r="1634" spans="2:4" x14ac:dyDescent="0.4">
      <c r="B1634" s="114">
        <v>626.39999999998099</v>
      </c>
      <c r="C1634" s="11">
        <v>0.99943972817404703</v>
      </c>
      <c r="D1634" s="11">
        <v>2.12410740312491E-5</v>
      </c>
    </row>
    <row r="1635" spans="2:4" x14ac:dyDescent="0.4">
      <c r="B1635" s="114">
        <v>626.59999999998104</v>
      </c>
      <c r="C1635" s="11">
        <v>0.99943662417565604</v>
      </c>
      <c r="D1635" s="11">
        <v>2.1603712993771401E-5</v>
      </c>
    </row>
    <row r="1636" spans="2:4" x14ac:dyDescent="0.4">
      <c r="B1636" s="114">
        <v>626.79999999998097</v>
      </c>
      <c r="C1636" s="11">
        <v>0.99943323551728402</v>
      </c>
      <c r="D1636" s="11">
        <v>2.2067507335951299E-5</v>
      </c>
    </row>
    <row r="1637" spans="2:4" x14ac:dyDescent="0.4">
      <c r="B1637" s="114">
        <v>626.99999999998101</v>
      </c>
      <c r="C1637" s="11">
        <v>0.99942958239424695</v>
      </c>
      <c r="D1637" s="11">
        <v>2.26373875377276E-5</v>
      </c>
    </row>
    <row r="1638" spans="2:4" x14ac:dyDescent="0.4">
      <c r="B1638" s="114">
        <v>627.19999999998095</v>
      </c>
      <c r="C1638" s="11">
        <v>0.99942568584515201</v>
      </c>
      <c r="D1638" s="11">
        <v>2.3319726216296301E-5</v>
      </c>
    </row>
    <row r="1639" spans="2:4" x14ac:dyDescent="0.4">
      <c r="B1639" s="114">
        <v>627.39999999998099</v>
      </c>
      <c r="C1639" s="11">
        <v>0.99942156766013202</v>
      </c>
      <c r="D1639" s="11">
        <v>2.4122451277932599E-5</v>
      </c>
    </row>
    <row r="1640" spans="2:4" x14ac:dyDescent="0.4">
      <c r="B1640" s="114">
        <v>627.59999999998104</v>
      </c>
      <c r="C1640" s="11">
        <v>0.99941725021696004</v>
      </c>
      <c r="D1640" s="11">
        <v>2.50551905221168E-5</v>
      </c>
    </row>
    <row r="1641" spans="2:4" x14ac:dyDescent="0.4">
      <c r="B1641" s="114">
        <v>627.79999999998097</v>
      </c>
      <c r="C1641" s="11">
        <v>0.99941275623495096</v>
      </c>
      <c r="D1641" s="11">
        <v>2.61294498729247E-5</v>
      </c>
    </row>
    <row r="1642" spans="2:4" x14ac:dyDescent="0.4">
      <c r="B1642" s="114">
        <v>627.99999999998101</v>
      </c>
      <c r="C1642" s="11">
        <v>0.99940810843655103</v>
      </c>
      <c r="D1642" s="11">
        <v>2.7358827379952899E-5</v>
      </c>
    </row>
    <row r="1643" spans="2:4" x14ac:dyDescent="0.4">
      <c r="B1643" s="114">
        <v>628.19999999998095</v>
      </c>
      <c r="C1643" s="11">
        <v>0.99940332910667795</v>
      </c>
      <c r="D1643" s="11">
        <v>2.8759265725519602E-5</v>
      </c>
    </row>
    <row r="1644" spans="2:4" x14ac:dyDescent="0.4">
      <c r="B1644" s="114">
        <v>628.39999999998099</v>
      </c>
      <c r="C1644" s="11">
        <v>0.99939843954156604</v>
      </c>
      <c r="D1644" s="11">
        <v>3.0349345617330799E-5</v>
      </c>
    </row>
    <row r="1645" spans="2:4" x14ac:dyDescent="0.4">
      <c r="B1645" s="114">
        <v>628.59999999998104</v>
      </c>
      <c r="C1645" s="11">
        <v>0.99939345939381796</v>
      </c>
      <c r="D1645" s="11">
        <v>3.21506096955263E-5</v>
      </c>
    </row>
    <row r="1646" spans="2:4" x14ac:dyDescent="0.4">
      <c r="B1646" s="114">
        <v>628.79999999998097</v>
      </c>
      <c r="C1646" s="11">
        <v>0.99938840591034395</v>
      </c>
      <c r="D1646" s="11">
        <v>3.4187917541655599E-5</v>
      </c>
    </row>
    <row r="1647" spans="2:4" x14ac:dyDescent="0.4">
      <c r="B1647" s="114">
        <v>628.99999999998101</v>
      </c>
      <c r="C1647" s="11">
        <v>0.99938329307778595</v>
      </c>
      <c r="D1647" s="11">
        <v>3.6489818170854799E-5</v>
      </c>
    </row>
    <row r="1648" spans="2:4" x14ac:dyDescent="0.4">
      <c r="B1648" s="114">
        <v>629.19999999998095</v>
      </c>
      <c r="C1648" s="11">
        <v>0.99937813070539205</v>
      </c>
      <c r="D1648" s="11">
        <v>3.9088914213641201E-5</v>
      </c>
    </row>
    <row r="1649" spans="2:4" x14ac:dyDescent="0.4">
      <c r="B1649" s="114">
        <v>629.39999999998099</v>
      </c>
      <c r="C1649" s="11">
        <v>0.99937292349644402</v>
      </c>
      <c r="D1649" s="11">
        <v>4.2022174755084798E-5</v>
      </c>
    </row>
    <row r="1650" spans="2:4" x14ac:dyDescent="0.4">
      <c r="B1650" s="114">
        <v>629.59999999998104</v>
      </c>
      <c r="C1650" s="11">
        <v>0.99936767019063399</v>
      </c>
      <c r="D1650" s="11">
        <v>4.5331126114586998E-5</v>
      </c>
    </row>
    <row r="1651" spans="2:4" x14ac:dyDescent="0.4">
      <c r="B1651" s="114">
        <v>629.79999999998097</v>
      </c>
      <c r="C1651" s="11">
        <v>0.99936236290495795</v>
      </c>
      <c r="D1651" s="11">
        <v>4.9061808690797802E-5</v>
      </c>
    </row>
    <row r="1652" spans="2:4" x14ac:dyDescent="0.4">
      <c r="B1652" s="114">
        <v>629.99999999998101</v>
      </c>
      <c r="C1652" s="11">
        <v>0.99935698686360197</v>
      </c>
      <c r="D1652" s="11">
        <v>5.3264328676430301E-5</v>
      </c>
    </row>
    <row r="1653" spans="2:4" x14ac:dyDescent="0.4">
      <c r="B1653" s="114">
        <v>630.19999999998095</v>
      </c>
      <c r="C1653" s="11">
        <v>0.99935152079393696</v>
      </c>
      <c r="D1653" s="11">
        <v>5.7991749284644097E-5</v>
      </c>
    </row>
    <row r="1654" spans="2:4" x14ac:dyDescent="0.4">
      <c r="B1654" s="114">
        <v>630.39999999998099</v>
      </c>
      <c r="C1654" s="11">
        <v>0.99934593837674801</v>
      </c>
      <c r="D1654" s="11">
        <v>6.3297956954002098E-5</v>
      </c>
    </row>
    <row r="1655" spans="2:4" x14ac:dyDescent="0.4">
      <c r="B1655" s="114">
        <v>630.59999999998104</v>
      </c>
      <c r="C1655" s="11">
        <v>0.99934021125066597</v>
      </c>
      <c r="D1655" s="11">
        <v>6.9234030255258295E-5</v>
      </c>
    </row>
    <row r="1656" spans="2:4" x14ac:dyDescent="0.4">
      <c r="B1656" s="114">
        <v>630.79999999998097</v>
      </c>
      <c r="C1656" s="11">
        <v>0.99933431422202401</v>
      </c>
      <c r="D1656" s="11">
        <v>7.5842483606656697E-5</v>
      </c>
    </row>
    <row r="1657" spans="2:4" x14ac:dyDescent="0.4">
      <c r="B1657" s="114">
        <v>630.99999999998101</v>
      </c>
      <c r="C1657" s="11">
        <v>0.99932823339240795</v>
      </c>
      <c r="D1657" s="11">
        <v>8.3148696409084599E-5</v>
      </c>
    </row>
    <row r="1658" spans="2:4" x14ac:dyDescent="0.4">
      <c r="B1658" s="114">
        <v>631.19999999998095</v>
      </c>
      <c r="C1658" s="11">
        <v>0.99932197782806897</v>
      </c>
      <c r="D1658" s="11">
        <v>9.1148923360752606E-5</v>
      </c>
    </row>
    <row r="1659" spans="2:4" x14ac:dyDescent="0.4">
      <c r="B1659" s="114">
        <v>631.39999999998099</v>
      </c>
      <c r="C1659" s="11">
        <v>0.99931559497553701</v>
      </c>
      <c r="D1659" s="11">
        <v>9.9794696699158204E-5</v>
      </c>
    </row>
    <row r="1660" spans="2:4" x14ac:dyDescent="0.4">
      <c r="B1660" s="114">
        <v>631.59999999998104</v>
      </c>
      <c r="C1660" s="11">
        <v>0.99930918903792498</v>
      </c>
      <c r="D1660" s="11">
        <v>1.0897441513343899E-4</v>
      </c>
    </row>
    <row r="1661" spans="2:4" x14ac:dyDescent="0.4">
      <c r="B1661" s="114">
        <v>631.79999999998097</v>
      </c>
      <c r="C1661" s="11">
        <v>0.99930293976334805</v>
      </c>
      <c r="D1661" s="11">
        <v>1.18494670560572E-4</v>
      </c>
    </row>
    <row r="1662" spans="2:4" x14ac:dyDescent="0.4">
      <c r="B1662" s="114">
        <v>631.99999999998101</v>
      </c>
      <c r="C1662" s="11">
        <v>0.99929711661697096</v>
      </c>
      <c r="D1662" s="11">
        <v>1.2806633632281099E-4</v>
      </c>
    </row>
    <row r="1663" spans="2:4" x14ac:dyDescent="0.4">
      <c r="B1663" s="114">
        <v>632.19999999998095</v>
      </c>
      <c r="C1663" s="11">
        <v>0.99929208080187504</v>
      </c>
      <c r="D1663" s="11">
        <v>1.37302939946592E-4</v>
      </c>
    </row>
    <row r="1664" spans="2:4" x14ac:dyDescent="0.4">
      <c r="B1664" s="114">
        <v>632.39999999998099</v>
      </c>
      <c r="C1664" s="11">
        <v>0.99928826668877502</v>
      </c>
      <c r="D1664" s="11">
        <v>1.45739742104654E-4</v>
      </c>
    </row>
    <row r="1665" spans="2:4" x14ac:dyDescent="0.4">
      <c r="B1665" s="114">
        <v>632.59999999998104</v>
      </c>
      <c r="C1665" s="11">
        <v>0.99928613715382397</v>
      </c>
      <c r="D1665" s="11">
        <v>1.5287900083233401E-4</v>
      </c>
    </row>
    <row r="1666" spans="2:4" x14ac:dyDescent="0.4">
      <c r="B1666" s="114">
        <v>632.79999999998097</v>
      </c>
      <c r="C1666" s="11">
        <v>0.99928611538948198</v>
      </c>
      <c r="D1666" s="11">
        <v>1.5825883069877099E-4</v>
      </c>
    </row>
    <row r="1667" spans="2:4" x14ac:dyDescent="0.4">
      <c r="B1667" s="114">
        <v>632.99999999998101</v>
      </c>
      <c r="C1667" s="11">
        <v>0.99928850714955397</v>
      </c>
      <c r="D1667" s="11">
        <v>1.61531672738585E-4</v>
      </c>
    </row>
    <row r="1668" spans="2:4" x14ac:dyDescent="0.4">
      <c r="B1668" s="114">
        <v>633.19999999998095</v>
      </c>
      <c r="C1668" s="11">
        <v>0.99929343618651201</v>
      </c>
      <c r="D1668" s="11">
        <v>1.6252959529068701E-4</v>
      </c>
    </row>
    <row r="1669" spans="2:4" x14ac:dyDescent="0.4">
      <c r="B1669" s="114">
        <v>633.39999999998099</v>
      </c>
      <c r="C1669" s="11">
        <v>0.99930081500168599</v>
      </c>
      <c r="D1669" s="11">
        <v>1.61294285257134E-4</v>
      </c>
    </row>
    <row r="1670" spans="2:4" x14ac:dyDescent="0.4">
      <c r="B1670" s="114">
        <v>633.59999999998104</v>
      </c>
      <c r="C1670" s="11">
        <v>0.99931036102238102</v>
      </c>
      <c r="D1670" s="11">
        <v>1.58061594917255E-4</v>
      </c>
    </row>
    <row r="1671" spans="2:4" x14ac:dyDescent="0.4">
      <c r="B1671" s="114">
        <v>633.79999999998097</v>
      </c>
      <c r="C1671" s="11">
        <v>0.99932165096622805</v>
      </c>
      <c r="D1671" s="11">
        <v>1.5320786271867399E-4</v>
      </c>
    </row>
    <row r="1672" spans="2:4" x14ac:dyDescent="0.4">
      <c r="B1672" s="114">
        <v>633.99999999998101</v>
      </c>
      <c r="C1672" s="11">
        <v>0.99933419339346596</v>
      </c>
      <c r="D1672" s="11">
        <v>1.4717798631870099E-4</v>
      </c>
    </row>
    <row r="1673" spans="2:4" x14ac:dyDescent="0.4">
      <c r="B1673" s="114">
        <v>634.19999999998095</v>
      </c>
      <c r="C1673" s="11">
        <v>0.99934749741120898</v>
      </c>
      <c r="D1673" s="11">
        <v>1.4041726691274201E-4</v>
      </c>
    </row>
    <row r="1674" spans="2:4" x14ac:dyDescent="0.4">
      <c r="B1674" s="114">
        <v>634.39999999998099</v>
      </c>
      <c r="C1674" s="11">
        <v>0.99936112269203403</v>
      </c>
      <c r="D1674" s="11">
        <v>1.3332185140818399E-4</v>
      </c>
    </row>
    <row r="1675" spans="2:4" x14ac:dyDescent="0.4">
      <c r="B1675" s="114">
        <v>634.59999999998104</v>
      </c>
      <c r="C1675" s="11">
        <v>0.99937470622702895</v>
      </c>
      <c r="D1675" s="11">
        <v>1.2621234229957999E-4</v>
      </c>
    </row>
    <row r="1676" spans="2:4" x14ac:dyDescent="0.4">
      <c r="B1676" s="114">
        <v>634.79999999998097</v>
      </c>
      <c r="C1676" s="11">
        <v>0.99938796909628402</v>
      </c>
      <c r="D1676" s="11">
        <v>1.1932729766811201E-4</v>
      </c>
    </row>
    <row r="1677" spans="2:4" x14ac:dyDescent="0.4">
      <c r="B1677" s="114">
        <v>634.99999999998101</v>
      </c>
      <c r="C1677" s="11">
        <v>0.99940070998220498</v>
      </c>
      <c r="D1677" s="11">
        <v>1.1282989985979899E-4</v>
      </c>
    </row>
    <row r="1678" spans="2:4" x14ac:dyDescent="0.4">
      <c r="B1678" s="114">
        <v>635.19999999998095</v>
      </c>
      <c r="C1678" s="11">
        <v>0.99941279207446099</v>
      </c>
      <c r="D1678" s="11">
        <v>1.0682115064770601E-4</v>
      </c>
    </row>
    <row r="1679" spans="2:4" x14ac:dyDescent="0.4">
      <c r="B1679" s="114">
        <v>635.39999999998099</v>
      </c>
      <c r="C1679" s="11">
        <v>0.99942412823721305</v>
      </c>
      <c r="D1679" s="11">
        <v>1.01354730820393E-4</v>
      </c>
    </row>
    <row r="1680" spans="2:4" x14ac:dyDescent="0.4">
      <c r="B1680" s="114">
        <v>635.59999999998104</v>
      </c>
      <c r="C1680" s="11">
        <v>0.99943466727118802</v>
      </c>
      <c r="D1680" s="11">
        <v>9.6450701108749805E-5</v>
      </c>
    </row>
    <row r="1681" spans="2:4" x14ac:dyDescent="0.4">
      <c r="B1681" s="114">
        <v>635.79999999998097</v>
      </c>
      <c r="C1681" s="11">
        <v>0.99944438251163503</v>
      </c>
      <c r="D1681" s="11">
        <v>9.2106813067265603E-5</v>
      </c>
    </row>
    <row r="1682" spans="2:4" x14ac:dyDescent="0.4">
      <c r="B1682" s="114">
        <v>635.99999999998101</v>
      </c>
      <c r="C1682" s="11">
        <v>0.99945326301015303</v>
      </c>
      <c r="D1682" s="11">
        <v>8.8307191502199305E-5</v>
      </c>
    </row>
    <row r="1683" spans="2:4" x14ac:dyDescent="0.4">
      <c r="B1683" s="114">
        <v>636.19999999998095</v>
      </c>
      <c r="C1683" s="11">
        <v>0.99946130704319502</v>
      </c>
      <c r="D1683" s="11">
        <v>8.5028654167798096E-5</v>
      </c>
    </row>
    <row r="1684" spans="2:4" x14ac:dyDescent="0.4">
      <c r="B1684" s="114">
        <v>636.39999999998099</v>
      </c>
      <c r="C1684" s="11">
        <v>0.99946851750226295</v>
      </c>
      <c r="D1684" s="11">
        <v>8.2245121798038001E-5</v>
      </c>
    </row>
    <row r="1685" spans="2:4" x14ac:dyDescent="0.4">
      <c r="B1685" s="114">
        <v>636.59999999998104</v>
      </c>
      <c r="C1685" s="11">
        <v>0.99947489871121098</v>
      </c>
      <c r="D1685" s="11">
        <v>7.9930586278538306E-5</v>
      </c>
    </row>
    <row r="1686" spans="2:4" x14ac:dyDescent="0.4">
      <c r="B1686" s="114">
        <v>636.79999999998097</v>
      </c>
      <c r="C1686" s="11">
        <v>0.99948045426583698</v>
      </c>
      <c r="D1686" s="11">
        <v>7.8061044113835194E-5</v>
      </c>
    </row>
    <row r="1687" spans="2:4" x14ac:dyDescent="0.4">
      <c r="B1687" s="114">
        <v>636.99999999998101</v>
      </c>
      <c r="C1687" s="11">
        <v>0.999485185579847</v>
      </c>
      <c r="D1687" s="11">
        <v>7.6615718473153297E-5</v>
      </c>
    </row>
    <row r="1688" spans="2:4" x14ac:dyDescent="0.4">
      <c r="B1688" s="114">
        <v>637.19999999998095</v>
      </c>
      <c r="C1688" s="11">
        <v>0.99948909090082605</v>
      </c>
      <c r="D1688" s="11">
        <v>7.5577812833701102E-5</v>
      </c>
    </row>
    <row r="1689" spans="2:4" x14ac:dyDescent="0.4">
      <c r="B1689" s="114">
        <v>637.39999999998099</v>
      </c>
      <c r="C1689" s="11">
        <v>0.99949216462583101</v>
      </c>
      <c r="D1689" s="11">
        <v>7.4934972522935905E-5</v>
      </c>
    </row>
    <row r="1690" spans="2:4" x14ac:dyDescent="0.4">
      <c r="B1690" s="114">
        <v>637.59999999998104</v>
      </c>
      <c r="C1690" s="11">
        <v>0.99949439679723495</v>
      </c>
      <c r="D1690" s="11">
        <v>7.4679579056755705E-5</v>
      </c>
    </row>
    <row r="1691" spans="2:4" x14ac:dyDescent="0.4">
      <c r="B1691" s="114">
        <v>637.79999999998097</v>
      </c>
      <c r="C1691" s="11">
        <v>0.99949577269720002</v>
      </c>
      <c r="D1691" s="11">
        <v>7.4808964499310205E-5</v>
      </c>
    </row>
    <row r="1692" spans="2:4" x14ac:dyDescent="0.4">
      <c r="B1692" s="114">
        <v>637.99999999998101</v>
      </c>
      <c r="C1692" s="11">
        <v>0.99949627248626605</v>
      </c>
      <c r="D1692" s="11">
        <v>7.5325606424248302E-5</v>
      </c>
    </row>
    <row r="1693" spans="2:4" x14ac:dyDescent="0.4">
      <c r="B1693" s="114">
        <v>638.19999999998095</v>
      </c>
      <c r="C1693" s="11">
        <v>0.99949587085130398</v>
      </c>
      <c r="D1693" s="11">
        <v>7.6237345342742394E-5</v>
      </c>
    </row>
    <row r="1694" spans="2:4" x14ac:dyDescent="0.4">
      <c r="B1694" s="114">
        <v>638.39999999998099</v>
      </c>
      <c r="C1694" s="11">
        <v>0.99949453664208998</v>
      </c>
      <c r="D1694" s="11">
        <v>7.7557653834829204E-5</v>
      </c>
    </row>
    <row r="1695" spans="2:4" x14ac:dyDescent="0.4">
      <c r="B1695" s="114">
        <v>638.59999999998104</v>
      </c>
      <c r="C1695" s="11">
        <v>0.99949223247839603</v>
      </c>
      <c r="D1695" s="11">
        <v>7.9305981965896495E-5</v>
      </c>
    </row>
    <row r="1696" spans="2:4" x14ac:dyDescent="0.4">
      <c r="B1696" s="114">
        <v>638.79999999998097</v>
      </c>
      <c r="C1696" s="11">
        <v>0.99948891432778297</v>
      </c>
      <c r="D1696" s="11">
        <v>8.1508192591112999E-5</v>
      </c>
    </row>
    <row r="1697" spans="2:4" x14ac:dyDescent="0.4">
      <c r="B1697" s="114">
        <v>638.99999999998101</v>
      </c>
      <c r="C1697" s="11">
        <v>0.99948453105579704</v>
      </c>
      <c r="D1697" s="11">
        <v>8.4197098619986899E-5</v>
      </c>
    </row>
    <row r="1698" spans="2:4" x14ac:dyDescent="0.4">
      <c r="B1698" s="114">
        <v>639.19999999998095</v>
      </c>
      <c r="C1698" s="11">
        <v>0.999479023956381</v>
      </c>
      <c r="D1698" s="11">
        <v>8.7413111030143993E-5</v>
      </c>
    </row>
    <row r="1699" spans="2:4" x14ac:dyDescent="0.4">
      <c r="B1699" s="114">
        <v>639.39999999998099</v>
      </c>
      <c r="C1699" s="11">
        <v>0.99947232627800897</v>
      </c>
      <c r="D1699" s="11">
        <v>9.1205002309064295E-5</v>
      </c>
    </row>
    <row r="1700" spans="2:4" x14ac:dyDescent="0.4">
      <c r="B1700" s="114">
        <v>639.59999999998104</v>
      </c>
      <c r="C1700" s="11">
        <v>0.99946436276974004</v>
      </c>
      <c r="D1700" s="11">
        <v>9.5630785016139201E-5</v>
      </c>
    </row>
    <row r="1701" spans="2:4" x14ac:dyDescent="0.4">
      <c r="B1701" s="114">
        <v>639.79999999998097</v>
      </c>
      <c r="C1701" s="11">
        <v>0.99945504928211004</v>
      </c>
      <c r="D1701" s="11">
        <v>1.00758697991938E-4</v>
      </c>
    </row>
    <row r="1702" spans="2:4" x14ac:dyDescent="0.4">
      <c r="B1702" s="114">
        <v>639.99999999998101</v>
      </c>
      <c r="C1702" s="11">
        <v>0.99944429247155597</v>
      </c>
      <c r="D1702" s="11">
        <v>1.06668282226588E-4</v>
      </c>
    </row>
    <row r="1703" spans="2:4" x14ac:dyDescent="0.4">
      <c r="B1703" s="114">
        <v>640.19999999998095</v>
      </c>
      <c r="C1703" s="11">
        <v>0.999431989669753</v>
      </c>
      <c r="D1703" s="11">
        <v>1.13451516580506E-4</v>
      </c>
    </row>
    <row r="1704" spans="2:4" x14ac:dyDescent="0.4">
      <c r="B1704" s="114">
        <v>640.39999999998099</v>
      </c>
      <c r="C1704" s="11">
        <v>0.99941802899700205</v>
      </c>
      <c r="D1704" s="11">
        <v>1.2121396471404399E-4</v>
      </c>
    </row>
    <row r="1705" spans="2:4" x14ac:dyDescent="0.4">
      <c r="B1705" s="114">
        <v>640.59999999998104</v>
      </c>
      <c r="C1705" s="11">
        <v>0.99940228987077195</v>
      </c>
      <c r="D1705" s="11">
        <v>1.3007582084928701E-4</v>
      </c>
    </row>
    <row r="1706" spans="2:4" x14ac:dyDescent="0.4">
      <c r="B1706" s="114">
        <v>640.79999999998097</v>
      </c>
      <c r="C1706" s="11">
        <v>0.99938464402733096</v>
      </c>
      <c r="D1706" s="11">
        <v>1.4017274993126901E-4</v>
      </c>
    </row>
    <row r="1707" spans="2:4" x14ac:dyDescent="0.4">
      <c r="B1707" s="114">
        <v>640.99999999998101</v>
      </c>
      <c r="C1707" s="11">
        <v>0.99936495724081897</v>
      </c>
      <c r="D1707" s="11">
        <v>1.5165634166090799E-4</v>
      </c>
    </row>
    <row r="1708" spans="2:4" x14ac:dyDescent="0.4">
      <c r="B1708" s="114">
        <v>641.19999999998095</v>
      </c>
      <c r="C1708" s="11">
        <v>0.99934309196893401</v>
      </c>
      <c r="D1708" s="11">
        <v>1.6469392741809099E-4</v>
      </c>
    </row>
    <row r="1709" spans="2:4" x14ac:dyDescent="0.4">
      <c r="B1709" s="114">
        <v>641.39999999998099</v>
      </c>
      <c r="C1709" s="11">
        <v>0.99931891119614502</v>
      </c>
      <c r="D1709" s="11">
        <v>1.79467428022244E-4</v>
      </c>
    </row>
    <row r="1710" spans="2:4" x14ac:dyDescent="0.4">
      <c r="B1710" s="114">
        <v>641.59999999998104</v>
      </c>
      <c r="C1710" s="11">
        <v>0.99929228379114798</v>
      </c>
      <c r="D1710" s="11">
        <v>1.9617080204441099E-4</v>
      </c>
    </row>
    <row r="1711" spans="2:4" x14ac:dyDescent="0.4">
      <c r="B1711" s="114">
        <v>641.79999999998097</v>
      </c>
      <c r="C1711" s="11">
        <v>0.99926309173853001</v>
      </c>
      <c r="D1711" s="11">
        <v>2.15005556432554E-4</v>
      </c>
    </row>
    <row r="1712" spans="2:4" x14ac:dyDescent="0.4">
      <c r="B1712" s="114">
        <v>641.99999999998101</v>
      </c>
      <c r="C1712" s="11">
        <v>0.99923123963868798</v>
      </c>
      <c r="D1712" s="11">
        <v>2.3617367340164199E-4</v>
      </c>
    </row>
    <row r="1713" spans="2:4" x14ac:dyDescent="0.4">
      <c r="B1713" s="114">
        <v>642.19999999998095</v>
      </c>
      <c r="C1713" s="11">
        <v>0.99919666690807496</v>
      </c>
      <c r="D1713" s="11">
        <v>2.5986720107883397E-4</v>
      </c>
    </row>
    <row r="1714" spans="2:4" x14ac:dyDescent="0.4">
      <c r="B1714" s="114">
        <v>642.39999999998099</v>
      </c>
      <c r="C1714" s="11">
        <v>0.99915936311131004</v>
      </c>
      <c r="D1714" s="11">
        <v>2.8625369762972399E-4</v>
      </c>
    </row>
    <row r="1715" spans="2:4" x14ac:dyDescent="0.4">
      <c r="B1715" s="114">
        <v>642.59999999998104</v>
      </c>
      <c r="C1715" s="11">
        <v>0.99911938658734301</v>
      </c>
      <c r="D1715" s="11">
        <v>3.1545692500138802E-4</v>
      </c>
    </row>
    <row r="1716" spans="2:4" x14ac:dyDescent="0.4">
      <c r="B1716" s="114">
        <v>642.79999999998097</v>
      </c>
      <c r="C1716" s="11">
        <v>0.99907688666875905</v>
      </c>
      <c r="D1716" s="11">
        <v>3.47532154559295E-4</v>
      </c>
    </row>
    <row r="1717" spans="2:4" x14ac:dyDescent="0.4">
      <c r="B1717" s="114">
        <v>642.99999999998101</v>
      </c>
      <c r="C1717" s="11">
        <v>0.99903212933110996</v>
      </c>
      <c r="D1717" s="11">
        <v>3.8243598050727702E-4</v>
      </c>
    </row>
    <row r="1718" spans="2:4" x14ac:dyDescent="0.4">
      <c r="B1718" s="114">
        <v>643.19999999998004</v>
      </c>
      <c r="C1718" s="11">
        <v>0.99898552550532205</v>
      </c>
      <c r="D1718" s="11">
        <v>4.1999132487166102E-4</v>
      </c>
    </row>
    <row r="1719" spans="2:4" x14ac:dyDescent="0.4">
      <c r="B1719" s="114">
        <v>643.39999999997997</v>
      </c>
      <c r="C1719" s="11">
        <v>0.99893766031035003</v>
      </c>
      <c r="D1719" s="11">
        <v>4.5984954641051999E-4</v>
      </c>
    </row>
    <row r="1720" spans="2:4" x14ac:dyDescent="0.4">
      <c r="B1720" s="114">
        <v>643.59999999998001</v>
      </c>
      <c r="C1720" s="11">
        <v>0.99888931994459995</v>
      </c>
      <c r="D1720" s="11">
        <v>5.01453358659133E-4</v>
      </c>
    </row>
    <row r="1721" spans="2:4" x14ac:dyDescent="0.4">
      <c r="B1721" s="114">
        <v>643.79999999997995</v>
      </c>
      <c r="C1721" s="11">
        <v>0.99884151090717899</v>
      </c>
      <c r="D1721" s="11">
        <v>5.4400657436474401E-4</v>
      </c>
    </row>
    <row r="1722" spans="2:4" x14ac:dyDescent="0.4">
      <c r="B1722" s="114">
        <v>643.99999999997999</v>
      </c>
      <c r="C1722" s="11">
        <v>0.99879546386697005</v>
      </c>
      <c r="D1722" s="11">
        <v>5.8645921035299598E-4</v>
      </c>
    </row>
    <row r="1723" spans="2:4" x14ac:dyDescent="0.4">
      <c r="B1723" s="114">
        <v>644.19999999998004</v>
      </c>
      <c r="C1723" s="11">
        <v>0.99875261256468395</v>
      </c>
      <c r="D1723" s="11">
        <v>6.2751846649767196E-4</v>
      </c>
    </row>
    <row r="1724" spans="2:4" x14ac:dyDescent="0.4">
      <c r="B1724" s="114">
        <v>644.39999999997997</v>
      </c>
      <c r="C1724" s="11">
        <v>0.99871453800936305</v>
      </c>
      <c r="D1724" s="11">
        <v>6.6569615750939801E-4</v>
      </c>
    </row>
    <row r="1725" spans="2:4" x14ac:dyDescent="0.4">
      <c r="B1725" s="114">
        <v>644.59999999998001</v>
      </c>
      <c r="C1725" s="11">
        <v>0.99868287176858805</v>
      </c>
      <c r="D1725" s="11">
        <v>6.9939949523386202E-4</v>
      </c>
    </row>
    <row r="1726" spans="2:4" x14ac:dyDescent="0.4">
      <c r="B1726" s="114">
        <v>644.79999999997995</v>
      </c>
      <c r="C1726" s="11">
        <v>0.99865915944021999</v>
      </c>
      <c r="D1726" s="11">
        <v>7.2706460352596296E-4</v>
      </c>
    </row>
    <row r="1727" spans="2:4" x14ac:dyDescent="0.4">
      <c r="B1727" s="114">
        <v>644.99999999997999</v>
      </c>
      <c r="C1727" s="11">
        <v>0.99864469757696395</v>
      </c>
      <c r="D1727" s="11">
        <v>7.4731979319626895E-4</v>
      </c>
    </row>
    <row r="1728" spans="2:4" x14ac:dyDescent="0.4">
      <c r="B1728" s="114">
        <v>645.19999999998004</v>
      </c>
      <c r="C1728" s="11">
        <v>0.99864037008709705</v>
      </c>
      <c r="D1728" s="11">
        <v>7.5915264708916201E-4</v>
      </c>
    </row>
    <row r="1729" spans="2:4" x14ac:dyDescent="0.4">
      <c r="B1729" s="114">
        <v>645.39999999997997</v>
      </c>
      <c r="C1729" s="11">
        <v>0.99864651822964201</v>
      </c>
      <c r="D1729" s="11">
        <v>7.6204661770737099E-4</v>
      </c>
    </row>
    <row r="1730" spans="2:4" x14ac:dyDescent="0.4">
      <c r="B1730" s="114">
        <v>645.59999999998001</v>
      </c>
      <c r="C1730" s="11">
        <v>0.99866287644457896</v>
      </c>
      <c r="D1730" s="11">
        <v>7.5605443618194195E-4</v>
      </c>
    </row>
    <row r="1731" spans="2:4" x14ac:dyDescent="0.4">
      <c r="B1731" s="114">
        <v>645.79999999997995</v>
      </c>
      <c r="C1731" s="11">
        <v>0.99868859262645904</v>
      </c>
      <c r="D1731" s="11">
        <v>7.41788980461331E-4</v>
      </c>
    </row>
    <row r="1732" spans="2:4" x14ac:dyDescent="0.4">
      <c r="B1732" s="114">
        <v>645.99999999997999</v>
      </c>
      <c r="C1732" s="11">
        <v>0.99872233007999001</v>
      </c>
      <c r="D1732" s="11">
        <v>7.2033339591764196E-4</v>
      </c>
    </row>
    <row r="1733" spans="2:4" x14ac:dyDescent="0.4">
      <c r="B1733" s="114">
        <v>646.19999999998004</v>
      </c>
      <c r="C1733" s="11">
        <v>0.99876242762511502</v>
      </c>
      <c r="D1733" s="11">
        <v>6.9309293191541796E-4</v>
      </c>
    </row>
    <row r="1734" spans="2:4" x14ac:dyDescent="0.4">
      <c r="B1734" s="114">
        <v>646.39999999997997</v>
      </c>
      <c r="C1734" s="11">
        <v>0.99880708227292303</v>
      </c>
      <c r="D1734" s="11">
        <v>6.6162306732470697E-4</v>
      </c>
    </row>
    <row r="1735" spans="2:4" x14ac:dyDescent="0.4">
      <c r="B1735" s="114">
        <v>646.59999999998001</v>
      </c>
      <c r="C1735" s="11">
        <v>0.99885451916256496</v>
      </c>
      <c r="D1735" s="11">
        <v>6.2746846606478199E-4</v>
      </c>
    </row>
    <row r="1736" spans="2:4" x14ac:dyDescent="0.4">
      <c r="B1736" s="114">
        <v>646.79999999997995</v>
      </c>
      <c r="C1736" s="11">
        <v>0.99890312352591504</v>
      </c>
      <c r="D1736" s="11">
        <v>5.9203751761603598E-4</v>
      </c>
    </row>
    <row r="1737" spans="2:4" x14ac:dyDescent="0.4">
      <c r="B1737" s="114">
        <v>646.99999999997999</v>
      </c>
      <c r="C1737" s="11">
        <v>0.99895152367895002</v>
      </c>
      <c r="D1737" s="11">
        <v>5.5652333892042597E-4</v>
      </c>
    </row>
    <row r="1738" spans="2:4" x14ac:dyDescent="0.4">
      <c r="B1738" s="114">
        <v>647.19999999998004</v>
      </c>
      <c r="C1738" s="11">
        <v>0.998998626780635</v>
      </c>
      <c r="D1738" s="11">
        <v>5.2186967159432605E-4</v>
      </c>
    </row>
    <row r="1739" spans="2:4" x14ac:dyDescent="0.4">
      <c r="B1739" s="114">
        <v>647.39999999997997</v>
      </c>
      <c r="C1739" s="11">
        <v>0.99904361710342604</v>
      </c>
      <c r="D1739" s="11">
        <v>4.8877231033656499E-4</v>
      </c>
    </row>
    <row r="1740" spans="2:4" x14ac:dyDescent="0.4">
      <c r="B1740" s="114">
        <v>647.59999999998001</v>
      </c>
      <c r="C1740" s="11">
        <v>0.99908592946724295</v>
      </c>
      <c r="D1740" s="11">
        <v>4.5770389435527702E-4</v>
      </c>
    </row>
    <row r="1741" spans="2:4" x14ac:dyDescent="0.4">
      <c r="B1741" s="114">
        <v>647.79999999997995</v>
      </c>
      <c r="C1741" s="11">
        <v>0.999125209664526</v>
      </c>
      <c r="D1741" s="11">
        <v>4.2895073109172702E-4</v>
      </c>
    </row>
    <row r="1742" spans="2:4" x14ac:dyDescent="0.4">
      <c r="B1742" s="114">
        <v>647.99999999997999</v>
      </c>
      <c r="C1742" s="11">
        <v>0.99916127097577501</v>
      </c>
      <c r="D1742" s="11">
        <v>4.0265299870013499E-4</v>
      </c>
    </row>
    <row r="1743" spans="2:4" x14ac:dyDescent="0.4">
      <c r="B1743" s="114">
        <v>648.19999999998004</v>
      </c>
      <c r="C1743" s="11">
        <v>0.99919405271896999</v>
      </c>
      <c r="D1743" s="11">
        <v>3.7884274370357198E-4</v>
      </c>
    </row>
    <row r="1744" spans="2:4" x14ac:dyDescent="0.4">
      <c r="B1744" s="114">
        <v>648.39999999997997</v>
      </c>
      <c r="C1744" s="11">
        <v>0.99922358404034295</v>
      </c>
      <c r="D1744" s="11">
        <v>3.5747672873366702E-4</v>
      </c>
    </row>
    <row r="1745" spans="2:4" x14ac:dyDescent="0.4">
      <c r="B1745" s="114">
        <v>648.59999999998001</v>
      </c>
      <c r="C1745" s="11">
        <v>0.99924995415262796</v>
      </c>
      <c r="D1745" s="11">
        <v>3.38463097744352E-4</v>
      </c>
    </row>
    <row r="1746" spans="2:4" x14ac:dyDescent="0.4">
      <c r="B1746" s="114">
        <v>648.79999999997995</v>
      </c>
      <c r="C1746" s="11">
        <v>0.99927328901562595</v>
      </c>
      <c r="D1746" s="11">
        <v>3.21681961520819E-4</v>
      </c>
    </row>
    <row r="1747" spans="2:4" x14ac:dyDescent="0.4">
      <c r="B1747" s="114">
        <v>648.99999999997999</v>
      </c>
      <c r="C1747" s="11">
        <v>0.99929373375839203</v>
      </c>
      <c r="D1747" s="11">
        <v>3.0700064348528099E-4</v>
      </c>
    </row>
    <row r="1748" spans="2:4" x14ac:dyDescent="0.4">
      <c r="B1748" s="114">
        <v>649.19999999998004</v>
      </c>
      <c r="C1748" s="11">
        <v>0.99931143987388504</v>
      </c>
      <c r="D1748" s="11">
        <v>2.94284555015773E-4</v>
      </c>
    </row>
    <row r="1749" spans="2:4" x14ac:dyDescent="0.4">
      <c r="B1749" s="114">
        <v>649.39999999997997</v>
      </c>
      <c r="C1749" s="11">
        <v>0.99932655618730704</v>
      </c>
      <c r="D1749" s="11">
        <v>2.83404674295132E-4</v>
      </c>
    </row>
    <row r="1750" spans="2:4" x14ac:dyDescent="0.4">
      <c r="B1750" s="114">
        <v>649.59999999998001</v>
      </c>
      <c r="C1750" s="11">
        <v>0.999339222690798</v>
      </c>
      <c r="D1750" s="11">
        <v>2.7424249772981798E-4</v>
      </c>
    </row>
    <row r="1751" spans="2:4" x14ac:dyDescent="0.4">
      <c r="B1751" s="114">
        <v>649.79999999997995</v>
      </c>
      <c r="C1751" s="11">
        <v>0.99934956647903594</v>
      </c>
      <c r="D1751" s="11">
        <v>2.6669318586058899E-4</v>
      </c>
    </row>
    <row r="1752" spans="2:4" x14ac:dyDescent="0.4">
      <c r="B1752" s="114">
        <v>649.99999999997999</v>
      </c>
      <c r="C1752" s="11">
        <v>0.99935769916971995</v>
      </c>
      <c r="D1752" s="11">
        <v>2.6066747602047002E-4</v>
      </c>
    </row>
    <row r="1753" spans="2:4" x14ac:dyDescent="0.4">
      <c r="B1753" s="114">
        <v>650.19999999998004</v>
      </c>
      <c r="C1753" s="11">
        <v>0.99936371533031698</v>
      </c>
      <c r="D1753" s="11">
        <v>2.5609280074342803E-4</v>
      </c>
    </row>
    <row r="1754" spans="2:4" x14ac:dyDescent="0.4">
      <c r="B1754" s="114">
        <v>650.39999999997997</v>
      </c>
      <c r="C1754" s="11">
        <v>0.99936769155082805</v>
      </c>
      <c r="D1754" s="11">
        <v>2.5291393849836101E-4</v>
      </c>
    </row>
    <row r="1755" spans="2:4" x14ac:dyDescent="0.4">
      <c r="B1755" s="114">
        <v>650.59999999998001</v>
      </c>
      <c r="C1755" s="11">
        <v>0.999369685877046</v>
      </c>
      <c r="D1755" s="11">
        <v>2.5109344552933898E-4</v>
      </c>
    </row>
    <row r="1756" spans="2:4" x14ac:dyDescent="0.4">
      <c r="B1756" s="114">
        <v>650.79999999997995</v>
      </c>
      <c r="C1756" s="11">
        <v>0.999369737395293</v>
      </c>
      <c r="D1756" s="11">
        <v>2.5061205599246099E-4</v>
      </c>
    </row>
    <row r="1757" spans="2:4" x14ac:dyDescent="0.4">
      <c r="B1757" s="114">
        <v>650.99999999997999</v>
      </c>
      <c r="C1757" s="11">
        <v>0.99936786581609005</v>
      </c>
      <c r="D1757" s="11">
        <v>2.5146918419691601E-4</v>
      </c>
    </row>
    <row r="1758" spans="2:4" x14ac:dyDescent="0.4">
      <c r="B1758" s="114">
        <v>651.19999999998004</v>
      </c>
      <c r="C1758" s="11">
        <v>0.99936407093346302</v>
      </c>
      <c r="D1758" s="11">
        <v>2.5368363632439199E-4</v>
      </c>
    </row>
    <row r="1759" spans="2:4" x14ac:dyDescent="0.4">
      <c r="B1759" s="114">
        <v>651.39999999997997</v>
      </c>
      <c r="C1759" s="11">
        <v>0.99935833185854395</v>
      </c>
      <c r="D1759" s="11">
        <v>2.5729462083846298E-4</v>
      </c>
    </row>
    <row r="1760" spans="2:4" x14ac:dyDescent="0.4">
      <c r="B1760" s="114">
        <v>651.59999999998001</v>
      </c>
      <c r="C1760" s="11">
        <v>0.99935060593845904</v>
      </c>
      <c r="D1760" s="11">
        <v>2.6236313716813102E-4</v>
      </c>
    </row>
    <row r="1761" spans="2:4" x14ac:dyDescent="0.4">
      <c r="B1761" s="114">
        <v>651.79999999997995</v>
      </c>
      <c r="C1761" s="11">
        <v>0.99934082727712004</v>
      </c>
      <c r="D1761" s="11">
        <v>2.6897381876142301E-4</v>
      </c>
    </row>
    <row r="1762" spans="2:4" x14ac:dyDescent="0.4">
      <c r="B1762" s="114">
        <v>651.99999999997999</v>
      </c>
      <c r="C1762" s="11">
        <v>0.99932890477451997</v>
      </c>
      <c r="D1762" s="11">
        <v>2.7723730747376601E-4</v>
      </c>
    </row>
    <row r="1763" spans="2:4" x14ac:dyDescent="0.4">
      <c r="B1763" s="114">
        <v>652.19999999998004</v>
      </c>
      <c r="C1763" s="11">
        <v>0.99931471958360396</v>
      </c>
      <c r="D1763" s="11">
        <v>2.87293250517111E-4</v>
      </c>
    </row>
    <row r="1764" spans="2:4" x14ac:dyDescent="0.4">
      <c r="B1764" s="114">
        <v>652.39999999997997</v>
      </c>
      <c r="C1764" s="11">
        <v>0.99929812186575395</v>
      </c>
      <c r="D1764" s="11">
        <v>2.993140267075E-4</v>
      </c>
    </row>
    <row r="1765" spans="2:4" x14ac:dyDescent="0.4">
      <c r="B1765" s="114">
        <v>652.59999999998001</v>
      </c>
      <c r="C1765" s="11">
        <v>0.99927892686800401</v>
      </c>
      <c r="D1765" s="11">
        <v>3.1350920147979098E-4</v>
      </c>
    </row>
    <row r="1766" spans="2:4" x14ac:dyDescent="0.4">
      <c r="B1766" s="114">
        <v>652.79999999997995</v>
      </c>
      <c r="C1766" s="11">
        <v>0.99925691015110396</v>
      </c>
      <c r="D1766" s="11">
        <v>3.3013084623641198E-4</v>
      </c>
    </row>
    <row r="1767" spans="2:4" x14ac:dyDescent="0.4">
      <c r="B1767" s="114">
        <v>652.99999999997999</v>
      </c>
      <c r="C1767" s="11">
        <v>0.99923180190776795</v>
      </c>
      <c r="D1767" s="11">
        <v>3.4947977060487899E-4</v>
      </c>
    </row>
    <row r="1768" spans="2:4" x14ac:dyDescent="0.4">
      <c r="B1768" s="114">
        <v>653.19999999998004</v>
      </c>
      <c r="C1768" s="11">
        <v>0.99920328037834205</v>
      </c>
      <c r="D1768" s="11">
        <v>3.7191264710737898E-4</v>
      </c>
    </row>
    <row r="1769" spans="2:4" x14ac:dyDescent="0.4">
      <c r="B1769" s="114">
        <v>653.39999999997997</v>
      </c>
      <c r="C1769" s="11">
        <v>0.99917096447211795</v>
      </c>
      <c r="D1769" s="11">
        <v>3.9784989933941601E-4</v>
      </c>
    </row>
    <row r="1770" spans="2:4" x14ac:dyDescent="0.4">
      <c r="B1770" s="114">
        <v>653.59999999998001</v>
      </c>
      <c r="C1770" s="11">
        <v>0.99913440590935299</v>
      </c>
      <c r="D1770" s="11">
        <v>4.2778401345649998E-4</v>
      </c>
    </row>
    <row r="1771" spans="2:4" x14ac:dyDescent="0.4">
      <c r="B1771" s="114">
        <v>653.79999999997995</v>
      </c>
      <c r="C1771" s="11">
        <v>0.99909308156086196</v>
      </c>
      <c r="D1771" s="11">
        <v>4.6228756666268501E-4</v>
      </c>
    </row>
    <row r="1772" spans="2:4" x14ac:dyDescent="0.4">
      <c r="B1772" s="114">
        <v>653.99999999997999</v>
      </c>
      <c r="C1772" s="11">
        <v>0.99904638727093198</v>
      </c>
      <c r="D1772" s="11">
        <v>5.0201965369471504E-4</v>
      </c>
    </row>
    <row r="1773" spans="2:4" x14ac:dyDescent="0.4">
      <c r="B1773" s="114">
        <v>654.19999999998004</v>
      </c>
      <c r="C1773" s="11">
        <v>0.99899363549940801</v>
      </c>
      <c r="D1773" s="11">
        <v>5.4772834581281202E-4</v>
      </c>
    </row>
    <row r="1774" spans="2:4" x14ac:dyDescent="0.4">
      <c r="B1774" s="114">
        <v>654.39999999997997</v>
      </c>
      <c r="C1774" s="11">
        <v>0.99893406073556201</v>
      </c>
      <c r="D1774" s="11">
        <v>6.0024519944300704E-4</v>
      </c>
    </row>
    <row r="1775" spans="2:4" x14ac:dyDescent="0.4">
      <c r="B1775" s="114">
        <v>654.59999999998001</v>
      </c>
      <c r="C1775" s="11">
        <v>0.99886683839434598</v>
      </c>
      <c r="D1775" s="11">
        <v>6.6046601531858198E-4</v>
      </c>
    </row>
    <row r="1776" spans="2:4" x14ac:dyDescent="0.4">
      <c r="B1776" s="114">
        <v>654.79999999997995</v>
      </c>
      <c r="C1776" s="11">
        <v>0.99879112702662198</v>
      </c>
      <c r="D1776" s="11">
        <v>7.2930803766809999E-4</v>
      </c>
    </row>
    <row r="1777" spans="2:4" x14ac:dyDescent="0.4">
      <c r="B1777" s="114">
        <v>654.99999999997999</v>
      </c>
      <c r="C1777" s="11">
        <v>0.99870614755114895</v>
      </c>
      <c r="D1777" s="11">
        <v>8.0762985840150605E-4</v>
      </c>
    </row>
    <row r="1778" spans="2:4" x14ac:dyDescent="0.4">
      <c r="B1778" s="114">
        <v>655.19999999998004</v>
      </c>
      <c r="C1778" s="11">
        <v>0.99861131761619304</v>
      </c>
      <c r="D1778" s="11">
        <v>8.9609590282764995E-4</v>
      </c>
    </row>
    <row r="1779" spans="2:4" x14ac:dyDescent="0.4">
      <c r="B1779" s="114">
        <v>655.39999999997997</v>
      </c>
      <c r="C1779" s="11">
        <v>0.99850646168933399</v>
      </c>
      <c r="D1779" s="11">
        <v>9.9496490505881791E-4</v>
      </c>
    </row>
    <row r="1780" spans="2:4" x14ac:dyDescent="0.4">
      <c r="B1780" s="114">
        <v>655.59999999998001</v>
      </c>
      <c r="C1780" s="11">
        <v>0.99839211303519204</v>
      </c>
      <c r="D1780" s="11">
        <v>1.1037862387747899E-3</v>
      </c>
    </row>
    <row r="1781" spans="2:4" x14ac:dyDescent="0.4">
      <c r="B1781" s="114">
        <v>655.79999999997995</v>
      </c>
      <c r="C1781" s="11">
        <v>0.99826990398658599</v>
      </c>
      <c r="D1781" s="11">
        <v>1.22100774327191E-3</v>
      </c>
    </row>
    <row r="1782" spans="2:4" x14ac:dyDescent="0.4">
      <c r="B1782" s="114">
        <v>655.99999999997999</v>
      </c>
      <c r="C1782" s="11">
        <v>0.99814299556250097</v>
      </c>
      <c r="D1782" s="11">
        <v>1.34354405573682E-3</v>
      </c>
    </row>
    <row r="1783" spans="2:4" x14ac:dyDescent="0.4">
      <c r="B1783" s="114">
        <v>656.19999999998004</v>
      </c>
      <c r="C1783" s="11">
        <v>0.99801642270086</v>
      </c>
      <c r="D1783" s="11">
        <v>1.4664292586813901E-3</v>
      </c>
    </row>
    <row r="1784" spans="2:4" x14ac:dyDescent="0.4">
      <c r="B1784" s="114">
        <v>656.39999999997997</v>
      </c>
      <c r="C1784" s="11">
        <v>0.99789714824817199</v>
      </c>
      <c r="D1784" s="11">
        <v>1.58276079458206E-3</v>
      </c>
    </row>
    <row r="1785" spans="2:4" x14ac:dyDescent="0.4">
      <c r="B1785" s="114">
        <v>656.59999999998001</v>
      </c>
      <c r="C1785" s="11">
        <v>0.99779359073402196</v>
      </c>
      <c r="D1785" s="11">
        <v>1.68416975571449E-3</v>
      </c>
    </row>
    <row r="1786" spans="2:4" x14ac:dyDescent="0.4">
      <c r="B1786" s="114">
        <v>656.79999999997995</v>
      </c>
      <c r="C1786" s="11">
        <v>0.99771449867512496</v>
      </c>
      <c r="D1786" s="11">
        <v>1.76194487270087E-3</v>
      </c>
    </row>
    <row r="1787" spans="2:4" x14ac:dyDescent="0.4">
      <c r="B1787" s="114">
        <v>656.99999999997999</v>
      </c>
      <c r="C1787" s="11">
        <v>0.99766732486635601</v>
      </c>
      <c r="D1787" s="11">
        <v>1.8086568611028601E-3</v>
      </c>
    </row>
    <row r="1788" spans="2:4" x14ac:dyDescent="0.4">
      <c r="B1788" s="114">
        <v>657.19999999998004</v>
      </c>
      <c r="C1788" s="11">
        <v>0.99765658036820604</v>
      </c>
      <c r="D1788" s="11">
        <v>1.8198035175426301E-3</v>
      </c>
    </row>
    <row r="1789" spans="2:4" x14ac:dyDescent="0.4">
      <c r="B1789" s="114">
        <v>657.39999999997997</v>
      </c>
      <c r="C1789" s="11">
        <v>0.99768278354181195</v>
      </c>
      <c r="D1789" s="11">
        <v>1.7948602843768501E-3</v>
      </c>
    </row>
    <row r="1790" spans="2:4" x14ac:dyDescent="0.4">
      <c r="B1790" s="114">
        <v>657.59999999998001</v>
      </c>
      <c r="C1790" s="11">
        <v>0.99774241904257199</v>
      </c>
      <c r="D1790" s="11">
        <v>1.7373214102505E-3</v>
      </c>
    </row>
    <row r="1791" spans="2:4" x14ac:dyDescent="0.4">
      <c r="B1791" s="114">
        <v>657.79999999997995</v>
      </c>
      <c r="C1791" s="11">
        <v>0.99782888884378895</v>
      </c>
      <c r="D1791" s="11">
        <v>1.6537496380361501E-3</v>
      </c>
    </row>
    <row r="1792" spans="2:4" x14ac:dyDescent="0.4">
      <c r="B1792" s="114">
        <v>657.99999999997999</v>
      </c>
      <c r="C1792" s="11">
        <v>0.99793403999769503</v>
      </c>
      <c r="D1792" s="11">
        <v>1.55224967586652E-3</v>
      </c>
    </row>
    <row r="1793" spans="2:4" x14ac:dyDescent="0.4">
      <c r="B1793" s="114">
        <v>658.19999999998004</v>
      </c>
      <c r="C1793" s="11">
        <v>0.99804970678601901</v>
      </c>
      <c r="D1793" s="11">
        <v>1.4409277154827801E-3</v>
      </c>
    </row>
    <row r="1794" spans="2:4" x14ac:dyDescent="0.4">
      <c r="B1794" s="114">
        <v>658.39999999997997</v>
      </c>
      <c r="C1794" s="11">
        <v>0.99816883701241799</v>
      </c>
      <c r="D1794" s="11">
        <v>1.3267671231199599E-3</v>
      </c>
    </row>
    <row r="1795" spans="2:4" x14ac:dyDescent="0.4">
      <c r="B1795" s="114">
        <v>658.59999999998001</v>
      </c>
      <c r="C1795" s="11">
        <v>0.99828604666904697</v>
      </c>
      <c r="D1795" s="11">
        <v>1.2150759551849001E-3</v>
      </c>
    </row>
    <row r="1796" spans="2:4" x14ac:dyDescent="0.4">
      <c r="B1796" s="114">
        <v>658.79999999997995</v>
      </c>
      <c r="C1796" s="11">
        <v>0.998397683405573</v>
      </c>
      <c r="D1796" s="11">
        <v>1.10942573634053E-3</v>
      </c>
    </row>
    <row r="1797" spans="2:4" x14ac:dyDescent="0.4">
      <c r="B1797" s="114">
        <v>658.99999999997999</v>
      </c>
      <c r="C1797" s="11">
        <v>0.99850158859138305</v>
      </c>
      <c r="D1797" s="11">
        <v>1.0118915946771699E-3</v>
      </c>
    </row>
    <row r="1798" spans="2:4" x14ac:dyDescent="0.4">
      <c r="B1798" s="114">
        <v>659.19999999998004</v>
      </c>
      <c r="C1798" s="11">
        <v>0.99859674085035</v>
      </c>
      <c r="D1798" s="11">
        <v>9.2341078365409295E-4</v>
      </c>
    </row>
    <row r="1799" spans="2:4" x14ac:dyDescent="0.4">
      <c r="B1799" s="114">
        <v>659.39999999997997</v>
      </c>
      <c r="C1799" s="11">
        <v>0.99868290280385197</v>
      </c>
      <c r="D1799" s="11">
        <v>8.4413778294729403E-4</v>
      </c>
    </row>
    <row r="1800" spans="2:4" x14ac:dyDescent="0.4">
      <c r="B1800" s="114">
        <v>659.59999999998001</v>
      </c>
      <c r="C1800" s="11">
        <v>0.99876032933028203</v>
      </c>
      <c r="D1800" s="11">
        <v>7.7373761830666599E-4</v>
      </c>
    </row>
    <row r="1801" spans="2:4" x14ac:dyDescent="0.4">
      <c r="B1801" s="114">
        <v>659.79999999997995</v>
      </c>
      <c r="C1801" s="11">
        <v>0.99882955215473401</v>
      </c>
      <c r="D1801" s="11">
        <v>7.1160255575795895E-4</v>
      </c>
    </row>
    <row r="1802" spans="2:4" x14ac:dyDescent="0.4">
      <c r="B1802" s="114">
        <v>659.99999999997999</v>
      </c>
      <c r="C1802" s="11">
        <v>0.998891233290358</v>
      </c>
      <c r="D1802" s="11">
        <v>6.5699963819353699E-4</v>
      </c>
    </row>
    <row r="1803" spans="2:4" x14ac:dyDescent="0.4">
      <c r="B1803" s="114">
        <v>660.19999999998004</v>
      </c>
      <c r="C1803" s="11">
        <v>0.99894607209896402</v>
      </c>
      <c r="D1803" s="11">
        <v>6.0916430813427204E-4</v>
      </c>
    </row>
    <row r="1804" spans="2:4" x14ac:dyDescent="0.4">
      <c r="B1804" s="114">
        <v>660.39999999997997</v>
      </c>
      <c r="C1804" s="11">
        <v>0.99899475049088005</v>
      </c>
      <c r="D1804" s="11">
        <v>5.6735562227516897E-4</v>
      </c>
    </row>
    <row r="1805" spans="2:4" x14ac:dyDescent="0.4">
      <c r="B1805" s="114">
        <v>660.59999999998001</v>
      </c>
      <c r="C1805" s="11">
        <v>0.99903790330564202</v>
      </c>
      <c r="D1805" s="11">
        <v>5.3088601599826299E-4</v>
      </c>
    </row>
    <row r="1806" spans="2:4" x14ac:dyDescent="0.4">
      <c r="B1806" s="114">
        <v>660.79999999997904</v>
      </c>
      <c r="C1806" s="11">
        <v>0.99907610495481902</v>
      </c>
      <c r="D1806" s="11">
        <v>4.9913460843250201E-4</v>
      </c>
    </row>
    <row r="1807" spans="2:4" x14ac:dyDescent="0.4">
      <c r="B1807" s="114">
        <v>660.99999999997897</v>
      </c>
      <c r="C1807" s="11">
        <v>0.99910986579934402</v>
      </c>
      <c r="D1807" s="11">
        <v>4.7155061341773398E-4</v>
      </c>
    </row>
    <row r="1808" spans="2:4" x14ac:dyDescent="0.4">
      <c r="B1808" s="114">
        <v>661.19999999997901</v>
      </c>
      <c r="C1808" s="11">
        <v>0.99913963401986805</v>
      </c>
      <c r="D1808" s="11">
        <v>4.4765113407594102E-4</v>
      </c>
    </row>
    <row r="1809" spans="2:4" x14ac:dyDescent="0.4">
      <c r="B1809" s="114">
        <v>661.39999999997895</v>
      </c>
      <c r="C1809" s="11">
        <v>0.99916580035400004</v>
      </c>
      <c r="D1809" s="11">
        <v>4.2701600449947301E-4</v>
      </c>
    </row>
    <row r="1810" spans="2:4" x14ac:dyDescent="0.4">
      <c r="B1810" s="114">
        <v>661.59999999997899</v>
      </c>
      <c r="C1810" s="11">
        <v>0.99918870412121097</v>
      </c>
      <c r="D1810" s="11">
        <v>4.0928129071365898E-4</v>
      </c>
    </row>
    <row r="1811" spans="2:4" x14ac:dyDescent="0.4">
      <c r="B1811" s="114">
        <v>661.79999999997904</v>
      </c>
      <c r="C1811" s="11">
        <v>0.99920863963321505</v>
      </c>
      <c r="D1811" s="11">
        <v>3.9413238108088202E-4</v>
      </c>
    </row>
    <row r="1812" spans="2:4" x14ac:dyDescent="0.4">
      <c r="B1812" s="114">
        <v>661.99999999997897</v>
      </c>
      <c r="C1812" s="11">
        <v>0.99922586251274204</v>
      </c>
      <c r="D1812" s="11">
        <v>3.8129716587532401E-4</v>
      </c>
    </row>
    <row r="1813" spans="2:4" x14ac:dyDescent="0.4">
      <c r="B1813" s="114">
        <v>662.19999999997901</v>
      </c>
      <c r="C1813" s="11">
        <v>0.99924059570271895</v>
      </c>
      <c r="D1813" s="11">
        <v>3.7053953964486501E-4</v>
      </c>
    </row>
    <row r="1814" spans="2:4" x14ac:dyDescent="0.4">
      <c r="B1814" s="114">
        <v>662.39999999997895</v>
      </c>
      <c r="C1814" s="11">
        <v>0.99925303511965302</v>
      </c>
      <c r="D1814" s="11">
        <v>3.6165328614602102E-4</v>
      </c>
    </row>
    <row r="1815" spans="2:4" x14ac:dyDescent="0.4">
      <c r="B1815" s="114">
        <v>662.59999999997899</v>
      </c>
      <c r="C1815" s="11">
        <v>0.99926335497244001</v>
      </c>
      <c r="D1815" s="11">
        <v>3.5445635121459903E-4</v>
      </c>
    </row>
    <row r="1816" spans="2:4" x14ac:dyDescent="0.4">
      <c r="B1816" s="114">
        <v>662.79999999997904</v>
      </c>
      <c r="C1816" s="11">
        <v>0.99927171276443405</v>
      </c>
      <c r="D1816" s="11">
        <v>3.4878546881420903E-4</v>
      </c>
    </row>
    <row r="1817" spans="2:4" x14ac:dyDescent="0.4">
      <c r="B1817" s="114">
        <v>662.99999999997897</v>
      </c>
      <c r="C1817" s="11">
        <v>0.99927825408639404</v>
      </c>
      <c r="D1817" s="11">
        <v>3.4449104159506701E-4</v>
      </c>
    </row>
    <row r="1818" spans="2:4" x14ac:dyDescent="0.4">
      <c r="B1818" s="114">
        <v>663.19999999997901</v>
      </c>
      <c r="C1818" s="11">
        <v>0.99928311727630403</v>
      </c>
      <c r="D1818" s="11">
        <v>3.4143220500852098E-4</v>
      </c>
    </row>
    <row r="1819" spans="2:4" x14ac:dyDescent="0.4">
      <c r="B1819" s="114">
        <v>663.39999999997895</v>
      </c>
      <c r="C1819" s="11">
        <v>0.99928643798805405</v>
      </c>
      <c r="D1819" s="11">
        <v>3.3947203373305699E-4</v>
      </c>
    </row>
    <row r="1820" spans="2:4" x14ac:dyDescent="0.4">
      <c r="B1820" s="114">
        <v>663.59999999997899</v>
      </c>
      <c r="C1820" s="11">
        <v>0.99928835366372104</v>
      </c>
      <c r="D1820" s="11">
        <v>3.38472895591349E-4</v>
      </c>
    </row>
    <row r="1821" spans="2:4" x14ac:dyDescent="0.4">
      <c r="B1821" s="114">
        <v>663.79999999997904</v>
      </c>
      <c r="C1821" s="11">
        <v>0.99928900783612895</v>
      </c>
      <c r="D1821" s="11">
        <v>3.3829202566424798E-4</v>
      </c>
    </row>
    <row r="1822" spans="2:4" x14ac:dyDescent="0.4">
      <c r="B1822" s="114">
        <v>663.99999999997897</v>
      </c>
      <c r="C1822" s="11">
        <v>0.99928855409939199</v>
      </c>
      <c r="D1822" s="11">
        <v>3.3877748200137697E-4</v>
      </c>
    </row>
    <row r="1823" spans="2:4" x14ac:dyDescent="0.4">
      <c r="B1823" s="114">
        <v>664.19999999997901</v>
      </c>
      <c r="C1823" s="11">
        <v>0.99928715946701097</v>
      </c>
      <c r="D1823" s="11">
        <v>3.3976476139915699E-4</v>
      </c>
    </row>
    <row r="1824" spans="2:4" x14ac:dyDescent="0.4">
      <c r="B1824" s="114">
        <v>664.39999999997895</v>
      </c>
      <c r="C1824" s="11">
        <v>0.99928500672116805</v>
      </c>
      <c r="D1824" s="11">
        <v>3.4107446760319501E-4</v>
      </c>
    </row>
    <row r="1825" spans="2:4" x14ac:dyDescent="0.4">
      <c r="B1825" s="114">
        <v>664.59999999997899</v>
      </c>
      <c r="C1825" s="11">
        <v>0.99928229537477498</v>
      </c>
      <c r="D1825" s="11">
        <v>3.42511418157081E-4</v>
      </c>
    </row>
    <row r="1826" spans="2:4" x14ac:dyDescent="0.4">
      <c r="B1826" s="114">
        <v>664.79999999997904</v>
      </c>
      <c r="C1826" s="11">
        <v>0.99927924062723295</v>
      </c>
      <c r="D1826" s="11">
        <v>3.4386580462052901E-4</v>
      </c>
    </row>
    <row r="1827" spans="2:4" x14ac:dyDescent="0.4">
      <c r="B1827" s="114">
        <v>664.99999999997897</v>
      </c>
      <c r="C1827" s="11">
        <v>0.99927606982128703</v>
      </c>
      <c r="D1827" s="11">
        <v>3.4491689615999801E-4</v>
      </c>
    </row>
    <row r="1828" spans="2:4" x14ac:dyDescent="0.4">
      <c r="B1828" s="114">
        <v>665.19999999997901</v>
      </c>
      <c r="C1828" s="11">
        <v>0.99927301608605801</v>
      </c>
      <c r="D1828" s="11">
        <v>3.4543960099835802E-4</v>
      </c>
    </row>
    <row r="1829" spans="2:4" x14ac:dyDescent="0.4">
      <c r="B1829" s="114">
        <v>665.39999999997895</v>
      </c>
      <c r="C1829" s="11">
        <v>0.99927030917205895</v>
      </c>
      <c r="D1829" s="11">
        <v>3.4521387838077402E-4</v>
      </c>
    </row>
    <row r="1830" spans="2:4" x14ac:dyDescent="0.4">
      <c r="B1830" s="114">
        <v>665.59999999997899</v>
      </c>
      <c r="C1830" s="11">
        <v>0.99926816396700702</v>
      </c>
      <c r="D1830" s="11">
        <v>3.4403651017830697E-4</v>
      </c>
    </row>
    <row r="1831" spans="2:4" x14ac:dyDescent="0.4">
      <c r="B1831" s="114">
        <v>665.79999999997904</v>
      </c>
      <c r="C1831" s="11">
        <v>0.99926676774675205</v>
      </c>
      <c r="D1831" s="11">
        <v>3.4173417469341301E-4</v>
      </c>
    </row>
    <row r="1832" spans="2:4" x14ac:dyDescent="0.4">
      <c r="B1832" s="114">
        <v>665.99999999997897</v>
      </c>
      <c r="C1832" s="11">
        <v>0.999266267732279</v>
      </c>
      <c r="D1832" s="11">
        <v>3.3817624712882899E-4</v>
      </c>
    </row>
    <row r="1833" spans="2:4" x14ac:dyDescent="0.4">
      <c r="B1833" s="114">
        <v>666.19999999997901</v>
      </c>
      <c r="C1833" s="11">
        <v>0.99926676082425503</v>
      </c>
      <c r="D1833" s="11">
        <v>3.3328545034066402E-4</v>
      </c>
    </row>
    <row r="1834" spans="2:4" x14ac:dyDescent="0.4">
      <c r="B1834" s="114">
        <v>666.39999999997895</v>
      </c>
      <c r="C1834" s="11">
        <v>0.99926828730936501</v>
      </c>
      <c r="D1834" s="11">
        <v>3.2704455469603701E-4</v>
      </c>
    </row>
    <row r="1835" spans="2:4" x14ac:dyDescent="0.4">
      <c r="B1835" s="114">
        <v>666.59999999997899</v>
      </c>
      <c r="C1835" s="11">
        <v>0.99927082981769899</v>
      </c>
      <c r="D1835" s="11">
        <v>3.1949782170460802E-4</v>
      </c>
    </row>
    <row r="1836" spans="2:4" x14ac:dyDescent="0.4">
      <c r="B1836" s="114">
        <v>666.79999999997904</v>
      </c>
      <c r="C1836" s="11">
        <v>0.99927431800061395</v>
      </c>
      <c r="D1836" s="11">
        <v>3.1074671809320299E-4</v>
      </c>
    </row>
    <row r="1837" spans="2:4" x14ac:dyDescent="0.4">
      <c r="B1837" s="114">
        <v>666.99999999997897</v>
      </c>
      <c r="C1837" s="11">
        <v>0.99927863834768604</v>
      </c>
      <c r="D1837" s="11">
        <v>3.0094046114862501E-4</v>
      </c>
    </row>
    <row r="1838" spans="2:4" x14ac:dyDescent="0.4">
      <c r="B1838" s="114">
        <v>667.19999999997901</v>
      </c>
      <c r="C1838" s="11">
        <v>0.99928364768173605</v>
      </c>
      <c r="D1838" s="11">
        <v>2.90262831184065E-4</v>
      </c>
    </row>
    <row r="1839" spans="2:4" x14ac:dyDescent="0.4">
      <c r="B1839" s="114">
        <v>667.39999999997895</v>
      </c>
      <c r="C1839" s="11">
        <v>0.99928918834567704</v>
      </c>
      <c r="D1839" s="11">
        <v>2.78917210423803E-4</v>
      </c>
    </row>
    <row r="1840" spans="2:4" x14ac:dyDescent="0.4">
      <c r="B1840" s="114">
        <v>667.59999999997899</v>
      </c>
      <c r="C1840" s="11">
        <v>0.99929510302733604</v>
      </c>
      <c r="D1840" s="11">
        <v>2.6711187238696101E-4</v>
      </c>
    </row>
    <row r="1841" spans="2:4" x14ac:dyDescent="0.4">
      <c r="B1841" s="114">
        <v>667.79999999997904</v>
      </c>
      <c r="C1841" s="11">
        <v>0.99930124751649496</v>
      </c>
      <c r="D1841" s="11">
        <v>2.5504719647954601E-4</v>
      </c>
    </row>
    <row r="1842" spans="2:4" x14ac:dyDescent="0.4">
      <c r="B1842" s="114">
        <v>667.99999999997897</v>
      </c>
      <c r="C1842" s="11">
        <v>0.99930750029290805</v>
      </c>
      <c r="D1842" s="11">
        <v>2.4290587818468599E-4</v>
      </c>
    </row>
    <row r="1843" spans="2:4" x14ac:dyDescent="0.4">
      <c r="B1843" s="114">
        <v>668.19999999997901</v>
      </c>
      <c r="C1843" s="11">
        <v>0.99931376850985298</v>
      </c>
      <c r="D1843" s="11">
        <v>2.3084654192215699E-4</v>
      </c>
    </row>
    <row r="1844" spans="2:4" x14ac:dyDescent="0.4">
      <c r="B1844" s="114">
        <v>668.39999999997895</v>
      </c>
      <c r="C1844" s="11">
        <v>0.99931999050641496</v>
      </c>
      <c r="D1844" s="11">
        <v>2.1900059999649599E-4</v>
      </c>
    </row>
    <row r="1845" spans="2:4" x14ac:dyDescent="0.4">
      <c r="B1845" s="114">
        <v>668.59999999997899</v>
      </c>
      <c r="C1845" s="11">
        <v>0.99932613537239301</v>
      </c>
      <c r="D1845" s="11">
        <v>2.0747181866646999E-4</v>
      </c>
    </row>
    <row r="1846" spans="2:4" x14ac:dyDescent="0.4">
      <c r="B1846" s="114">
        <v>668.79999999997904</v>
      </c>
      <c r="C1846" s="11">
        <v>0.99933220026576797</v>
      </c>
      <c r="D1846" s="11">
        <v>1.9633788715943699E-4</v>
      </c>
    </row>
    <row r="1847" spans="2:4" x14ac:dyDescent="0.4">
      <c r="B1847" s="114">
        <v>668.99999999997897</v>
      </c>
      <c r="C1847" s="11">
        <v>0.99933820621438596</v>
      </c>
      <c r="D1847" s="11">
        <v>1.8565326938391199E-4</v>
      </c>
    </row>
    <row r="1848" spans="2:4" x14ac:dyDescent="0.4">
      <c r="B1848" s="114">
        <v>669.19999999997901</v>
      </c>
      <c r="C1848" s="11">
        <v>0.99934419305738398</v>
      </c>
      <c r="D1848" s="11">
        <v>1.75452708373403E-4</v>
      </c>
    </row>
    <row r="1849" spans="2:4" x14ac:dyDescent="0.4">
      <c r="B1849" s="114">
        <v>669.39999999997895</v>
      </c>
      <c r="C1849" s="11">
        <v>0.999350214056002</v>
      </c>
      <c r="D1849" s="11">
        <v>1.6575489744057899E-4</v>
      </c>
    </row>
    <row r="1850" spans="2:4" x14ac:dyDescent="0.4">
      <c r="B1850" s="114">
        <v>669.59999999997899</v>
      </c>
      <c r="C1850" s="11">
        <v>0.99935633056959805</v>
      </c>
      <c r="D1850" s="11">
        <v>1.5656598342174999E-4</v>
      </c>
    </row>
    <row r="1851" spans="2:4" x14ac:dyDescent="0.4">
      <c r="B1851" s="114">
        <v>669.79999999997904</v>
      </c>
      <c r="C1851" s="11">
        <v>0.99936260707550495</v>
      </c>
      <c r="D1851" s="11">
        <v>1.4788269971542799E-4</v>
      </c>
    </row>
    <row r="1852" spans="2:4" x14ac:dyDescent="0.4">
      <c r="B1852" s="114">
        <v>669.99999999997897</v>
      </c>
      <c r="C1852" s="11">
        <v>0.99936910671803403</v>
      </c>
      <c r="D1852" s="11">
        <v>1.39695030970042E-4</v>
      </c>
    </row>
    <row r="1853" spans="2:4" x14ac:dyDescent="0.4">
      <c r="B1853" s="114">
        <v>670.19999999997901</v>
      </c>
      <c r="C1853" s="11">
        <v>0.99937588750524098</v>
      </c>
      <c r="D1853" s="11">
        <v>1.31988384047977E-4</v>
      </c>
    </row>
    <row r="1854" spans="2:4" x14ac:dyDescent="0.4">
      <c r="B1854" s="114">
        <v>670.39999999997895</v>
      </c>
      <c r="C1854" s="11">
        <v>0.99938299922296603</v>
      </c>
      <c r="D1854" s="11">
        <v>1.2474528872722E-4</v>
      </c>
    </row>
    <row r="1855" spans="2:4" x14ac:dyDescent="0.4">
      <c r="B1855" s="114">
        <v>670.59999999997899</v>
      </c>
      <c r="C1855" s="11">
        <v>0.99939048108518602</v>
      </c>
      <c r="D1855" s="11">
        <v>1.17946689292068E-4</v>
      </c>
    </row>
    <row r="1856" spans="2:4" x14ac:dyDescent="0.4">
      <c r="B1856" s="114">
        <v>670.79999999997904</v>
      </c>
      <c r="C1856" s="11">
        <v>0.99939836013605399</v>
      </c>
      <c r="D1856" s="11">
        <v>1.11572877507388E-4</v>
      </c>
    </row>
    <row r="1857" spans="2:4" x14ac:dyDescent="0.4">
      <c r="B1857" s="114">
        <v>670.99999999997897</v>
      </c>
      <c r="C1857" s="11">
        <v>0.99940665037950605</v>
      </c>
      <c r="D1857" s="11">
        <v>1.05604135944416E-4</v>
      </c>
    </row>
    <row r="1858" spans="2:4" x14ac:dyDescent="0.4">
      <c r="B1858" s="114">
        <v>671.19999999997901</v>
      </c>
      <c r="C1858" s="11">
        <v>0.99941535258907499</v>
      </c>
      <c r="D1858" s="11">
        <v>1.0002115613204501E-4</v>
      </c>
    </row>
    <row r="1859" spans="2:4" x14ac:dyDescent="0.4">
      <c r="B1859" s="114">
        <v>671.39999999997895</v>
      </c>
      <c r="C1859" s="11">
        <v>0.99942445472965202</v>
      </c>
      <c r="D1859" s="11">
        <v>9.48052877203629E-5</v>
      </c>
    </row>
    <row r="1860" spans="2:4" x14ac:dyDescent="0.4">
      <c r="B1860" s="114">
        <v>671.59999999997899</v>
      </c>
      <c r="C1860" s="11">
        <v>0.99943393290360305</v>
      </c>
      <c r="D1860" s="11">
        <v>8.9938666625479093E-5</v>
      </c>
    </row>
    <row r="1861" spans="2:4" x14ac:dyDescent="0.4">
      <c r="B1861" s="114">
        <v>671.79999999997904</v>
      </c>
      <c r="C1861" s="11">
        <v>0.99944375271766195</v>
      </c>
      <c r="D1861" s="11">
        <v>8.5404261523802801E-5</v>
      </c>
    </row>
    <row r="1862" spans="2:4" x14ac:dyDescent="0.4">
      <c r="B1862" s="114">
        <v>671.99999999997897</v>
      </c>
      <c r="C1862" s="11">
        <v>0.99945387095698202</v>
      </c>
      <c r="D1862" s="11">
        <v>8.1185869781047603E-5</v>
      </c>
    </row>
    <row r="1863" spans="2:4" x14ac:dyDescent="0.4">
      <c r="B1863" s="114">
        <v>672.19999999997901</v>
      </c>
      <c r="C1863" s="11">
        <v>0.99946423744826896</v>
      </c>
      <c r="D1863" s="11">
        <v>7.7268086600234599E-5</v>
      </c>
    </row>
    <row r="1864" spans="2:4" x14ac:dyDescent="0.4">
      <c r="B1864" s="114">
        <v>672.39999999997895</v>
      </c>
      <c r="C1864" s="11">
        <v>0.99947479699735797</v>
      </c>
      <c r="D1864" s="11">
        <v>7.3636264135205405E-5</v>
      </c>
    </row>
    <row r="1865" spans="2:4" x14ac:dyDescent="0.4">
      <c r="B1865" s="114">
        <v>672.59999999997899</v>
      </c>
      <c r="C1865" s="11">
        <v>0.99948549130700803</v>
      </c>
      <c r="D1865" s="11">
        <v>7.0276470101764593E-5</v>
      </c>
    </row>
    <row r="1866" spans="2:4" x14ac:dyDescent="0.4">
      <c r="B1866" s="114">
        <v>672.79999999997904</v>
      </c>
      <c r="C1866" s="11">
        <v>0.99949626077822895</v>
      </c>
      <c r="D1866" s="11">
        <v>6.7175455772799797E-5</v>
      </c>
    </row>
    <row r="1867" spans="2:4" x14ac:dyDescent="0.4">
      <c r="B1867" s="114">
        <v>672.99999999997897</v>
      </c>
      <c r="C1867" s="11">
        <v>0.99950704612765495</v>
      </c>
      <c r="D1867" s="11">
        <v>6.4320635900906402E-5</v>
      </c>
    </row>
    <row r="1868" spans="2:4" x14ac:dyDescent="0.4">
      <c r="B1868" s="114">
        <v>673.19999999997901</v>
      </c>
      <c r="C1868" s="11">
        <v>0.99951778977415995</v>
      </c>
      <c r="D1868" s="11">
        <v>6.17000811425897E-5</v>
      </c>
    </row>
    <row r="1869" spans="2:4" x14ac:dyDescent="0.4">
      <c r="B1869" s="114">
        <v>673.39999999997895</v>
      </c>
      <c r="C1869" s="11">
        <v>0.999528436967418</v>
      </c>
      <c r="D1869" s="11">
        <v>5.9302522273333599E-5</v>
      </c>
    </row>
    <row r="1870" spans="2:4" x14ac:dyDescent="0.4">
      <c r="B1870" s="114">
        <v>673.59999999997899</v>
      </c>
      <c r="C1870" s="11">
        <v>0.99953893664992099</v>
      </c>
      <c r="D1870" s="11">
        <v>5.7117364524475602E-5</v>
      </c>
    </row>
    <row r="1871" spans="2:4" x14ac:dyDescent="0.4">
      <c r="B1871" s="114">
        <v>673.79999999997904</v>
      </c>
      <c r="C1871" s="11">
        <v>0.99954924205951601</v>
      </c>
      <c r="D1871" s="11">
        <v>5.51347099691024E-5</v>
      </c>
    </row>
    <row r="1872" spans="2:4" x14ac:dyDescent="0.4">
      <c r="B1872" s="114">
        <v>673.99999999997897</v>
      </c>
      <c r="C1872" s="11">
        <v>0.99955931109157803</v>
      </c>
      <c r="D1872" s="11">
        <v>5.3345385891958902E-5</v>
      </c>
    </row>
    <row r="1873" spans="2:4" x14ac:dyDescent="0.4">
      <c r="B1873" s="114">
        <v>674.19999999997901</v>
      </c>
      <c r="C1873" s="11">
        <v>0.99956910644861097</v>
      </c>
      <c r="D1873" s="11">
        <v>5.1740977466447399E-5</v>
      </c>
    </row>
    <row r="1874" spans="2:4" x14ac:dyDescent="0.4">
      <c r="B1874" s="114">
        <v>674.39999999997895</v>
      </c>
      <c r="C1874" s="11">
        <v>0.99957859560921203</v>
      </c>
      <c r="D1874" s="11">
        <v>5.0313863676380201E-5</v>
      </c>
    </row>
    <row r="1875" spans="2:4" x14ac:dyDescent="0.4">
      <c r="B1875" s="114">
        <v>674.59999999997899</v>
      </c>
      <c r="C1875" s="11">
        <v>0.99958775064793604</v>
      </c>
      <c r="D1875" s="11">
        <v>4.9057254866905902E-5</v>
      </c>
    </row>
    <row r="1876" spans="2:4" x14ac:dyDescent="0.4">
      <c r="B1876" s="114">
        <v>674.79999999997904</v>
      </c>
      <c r="C1876" s="11">
        <v>0.99959654794158503</v>
      </c>
      <c r="D1876" s="11">
        <v>4.7965232162182097E-5</v>
      </c>
    </row>
    <row r="1877" spans="2:4" x14ac:dyDescent="0.4">
      <c r="B1877" s="114">
        <v>674.99999999997897</v>
      </c>
      <c r="C1877" s="11">
        <v>0.99960496779154295</v>
      </c>
      <c r="D1877" s="11">
        <v>4.7032789188360102E-5</v>
      </c>
    </row>
    <row r="1878" spans="2:4" x14ac:dyDescent="0.4">
      <c r="B1878" s="114">
        <v>675.19999999997901</v>
      </c>
      <c r="C1878" s="11">
        <v>0.99961299398819803</v>
      </c>
      <c r="D1878" s="11">
        <v>4.6255876865183203E-5</v>
      </c>
    </row>
    <row r="1879" spans="2:4" x14ac:dyDescent="0.4">
      <c r="B1879" s="114">
        <v>675.39999999997895</v>
      </c>
      <c r="C1879" s="11">
        <v>0.99962061333943497</v>
      </c>
      <c r="D1879" s="11">
        <v>4.5631452535714899E-5</v>
      </c>
    </row>
    <row r="1880" spans="2:4" x14ac:dyDescent="0.4">
      <c r="B1880" s="114">
        <v>675.59999999997899</v>
      </c>
      <c r="C1880" s="11">
        <v>0.99962781518062205</v>
      </c>
      <c r="D1880" s="11">
        <v>4.5157535108627E-5</v>
      </c>
    </row>
    <row r="1881" spans="2:4" x14ac:dyDescent="0.4">
      <c r="B1881" s="114">
        <v>675.79999999997904</v>
      </c>
      <c r="C1881" s="11">
        <v>0.99963459087914697</v>
      </c>
      <c r="D1881" s="11">
        <v>4.48332682634028E-5</v>
      </c>
    </row>
    <row r="1882" spans="2:4" x14ac:dyDescent="0.4">
      <c r="B1882" s="114">
        <v>675.99999999997897</v>
      </c>
      <c r="C1882" s="11">
        <v>0.99964093334242698</v>
      </c>
      <c r="D1882" s="11">
        <v>4.4658994134187397E-5</v>
      </c>
    </row>
    <row r="1883" spans="2:4" x14ac:dyDescent="0.4">
      <c r="B1883" s="114">
        <v>676.19999999997901</v>
      </c>
      <c r="C1883" s="11">
        <v>0.99964683653453501</v>
      </c>
      <c r="D1883" s="11">
        <v>4.46363395787654E-5</v>
      </c>
    </row>
    <row r="1884" spans="2:4" x14ac:dyDescent="0.4">
      <c r="B1884" s="114">
        <v>676.39999999997895</v>
      </c>
      <c r="C1884" s="11">
        <v>0.99965229500428399</v>
      </c>
      <c r="D1884" s="11">
        <v>4.47683171080472E-5</v>
      </c>
    </row>
    <row r="1885" spans="2:4" x14ac:dyDescent="0.4">
      <c r="B1885" s="114">
        <v>676.59999999997899</v>
      </c>
      <c r="C1885" s="11">
        <v>0.99965730342538595</v>
      </c>
      <c r="D1885" s="11">
        <v>4.5059449638441101E-5</v>
      </c>
    </row>
    <row r="1886" spans="2:4" x14ac:dyDescent="0.4">
      <c r="B1886" s="114">
        <v>676.79999999997904</v>
      </c>
      <c r="C1886" s="11">
        <v>0.99966185614242997</v>
      </c>
      <c r="D1886" s="11">
        <v>4.5515918733223498E-5</v>
      </c>
    </row>
    <row r="1887" spans="2:4" x14ac:dyDescent="0.4">
      <c r="B1887" s="114">
        <v>676.99999999997897</v>
      </c>
      <c r="C1887" s="11">
        <v>0.99966594671901099</v>
      </c>
      <c r="D1887" s="11">
        <v>4.6145741389013E-5</v>
      </c>
    </row>
    <row r="1888" spans="2:4" x14ac:dyDescent="0.4">
      <c r="B1888" s="114">
        <v>677.19999999997901</v>
      </c>
      <c r="C1888" s="11">
        <v>0.99966956748167801</v>
      </c>
      <c r="D1888" s="11">
        <v>4.6958981568142501E-5</v>
      </c>
    </row>
    <row r="1889" spans="2:4" x14ac:dyDescent="0.4">
      <c r="B1889" s="114">
        <v>677.39999999997895</v>
      </c>
      <c r="C1889" s="11">
        <v>0.99967270905151795</v>
      </c>
      <c r="D1889" s="11">
        <v>4.7968003001348897E-5</v>
      </c>
    </row>
    <row r="1890" spans="2:4" x14ac:dyDescent="0.4">
      <c r="B1890" s="114">
        <v>677.59999999997899</v>
      </c>
      <c r="C1890" s="11">
        <v>0.99967535985354805</v>
      </c>
      <c r="D1890" s="11">
        <v>4.91877708485155E-5</v>
      </c>
    </row>
    <row r="1891" spans="2:4" x14ac:dyDescent="0.4">
      <c r="B1891" s="114">
        <v>677.79999999997904</v>
      </c>
      <c r="C1891" s="11">
        <v>0.99967750559266599</v>
      </c>
      <c r="D1891" s="11">
        <v>5.0636211028706799E-5</v>
      </c>
    </row>
    <row r="1892" spans="2:4" x14ac:dyDescent="0.4">
      <c r="B1892" s="114">
        <v>677.99999999997897</v>
      </c>
      <c r="C1892" s="11">
        <v>0.99967912868343201</v>
      </c>
      <c r="D1892" s="11">
        <v>5.2334637371236699E-5</v>
      </c>
    </row>
    <row r="1893" spans="2:4" x14ac:dyDescent="0.4">
      <c r="B1893" s="114">
        <v>678.19999999997901</v>
      </c>
      <c r="C1893" s="11">
        <v>0.99968020761805898</v>
      </c>
      <c r="D1893" s="11">
        <v>5.4308261413469202E-5</v>
      </c>
    </row>
    <row r="1894" spans="2:4" x14ac:dyDescent="0.4">
      <c r="B1894" s="114">
        <v>678.39999999997804</v>
      </c>
      <c r="C1894" s="11">
        <v>0.99968071625058097</v>
      </c>
      <c r="D1894" s="11">
        <v>5.6586803573260203E-5</v>
      </c>
    </row>
    <row r="1895" spans="2:4" x14ac:dyDescent="0.4">
      <c r="B1895" s="114">
        <v>678.59999999997797</v>
      </c>
      <c r="C1895" s="11">
        <v>0.99968062299801697</v>
      </c>
      <c r="D1895" s="11">
        <v>5.92051957760343E-5</v>
      </c>
    </row>
    <row r="1896" spans="2:4" x14ac:dyDescent="0.4">
      <c r="B1896" s="114">
        <v>678.79999999997801</v>
      </c>
      <c r="C1896" s="11">
        <v>0.99967988992964896</v>
      </c>
      <c r="D1896" s="11">
        <v>6.2204411611950703E-5</v>
      </c>
    </row>
    <row r="1897" spans="2:4" x14ac:dyDescent="0.4">
      <c r="B1897" s="114">
        <v>678.99999999997794</v>
      </c>
      <c r="C1897" s="11">
        <v>0.99967847172510704</v>
      </c>
      <c r="D1897" s="11">
        <v>6.5632439408939394E-5</v>
      </c>
    </row>
    <row r="1898" spans="2:4" x14ac:dyDescent="0.4">
      <c r="B1898" s="114">
        <v>679.19999999997799</v>
      </c>
      <c r="C1898" s="11">
        <v>0.99967631448568195</v>
      </c>
      <c r="D1898" s="11">
        <v>6.9545410960098606E-5</v>
      </c>
    </row>
    <row r="1899" spans="2:4" x14ac:dyDescent="0.4">
      <c r="B1899" s="114">
        <v>679.39999999997804</v>
      </c>
      <c r="C1899" s="11">
        <v>0.99967335438538796</v>
      </c>
      <c r="D1899" s="11">
        <v>7.4008897830782499E-5</v>
      </c>
    </row>
    <row r="1900" spans="2:4" x14ac:dyDescent="0.4">
      <c r="B1900" s="114">
        <v>679.59999999997797</v>
      </c>
      <c r="C1900" s="11">
        <v>0.99966951615606103</v>
      </c>
      <c r="D1900" s="11">
        <v>7.9099379649940401E-5</v>
      </c>
    </row>
    <row r="1901" spans="2:4" x14ac:dyDescent="0.4">
      <c r="B1901" s="114">
        <v>679.79999999997801</v>
      </c>
      <c r="C1901" s="11">
        <v>0.99966471141498703</v>
      </c>
      <c r="D1901" s="11">
        <v>8.4905874759183805E-5</v>
      </c>
    </row>
    <row r="1902" spans="2:4" x14ac:dyDescent="0.4">
      <c r="B1902" s="114">
        <v>679.99999999997794</v>
      </c>
      <c r="C1902" s="11">
        <v>0.99965883686784396</v>
      </c>
      <c r="D1902" s="11">
        <v>9.1531699468162998E-5</v>
      </c>
    </row>
    <row r="1903" spans="2:4" x14ac:dyDescent="0.4">
      <c r="B1903" s="114">
        <v>680.19999999997799</v>
      </c>
      <c r="C1903" s="11">
        <v>0.999651772470601</v>
      </c>
      <c r="D1903" s="11">
        <v>9.9096271699383303E-5</v>
      </c>
    </row>
    <row r="1904" spans="2:4" x14ac:dyDescent="0.4">
      <c r="B1904" s="114">
        <v>680.39999999997804</v>
      </c>
      <c r="C1904" s="11">
        <v>0.99964337970766504</v>
      </c>
      <c r="D1904" s="11">
        <v>1.0773680249008E-4</v>
      </c>
    </row>
    <row r="1905" spans="2:4" x14ac:dyDescent="0.4">
      <c r="B1905" s="114">
        <v>680.59999999997797</v>
      </c>
      <c r="C1905" s="11">
        <v>0.99963350012502294</v>
      </c>
      <c r="D1905" s="11">
        <v>1.1760973468907E-4</v>
      </c>
    </row>
    <row r="1906" spans="2:4" x14ac:dyDescent="0.4">
      <c r="B1906" s="114">
        <v>680.79999999997801</v>
      </c>
      <c r="C1906" s="11">
        <v>0.99962195454575098</v>
      </c>
      <c r="D1906" s="11">
        <v>1.2889150016484301E-4</v>
      </c>
    </row>
    <row r="1907" spans="2:4" x14ac:dyDescent="0.4">
      <c r="B1907" s="114">
        <v>680.99999999997794</v>
      </c>
      <c r="C1907" s="11">
        <v>0.99960854351586803</v>
      </c>
      <c r="D1907" s="11">
        <v>1.4177804888240199E-4</v>
      </c>
    </row>
    <row r="1908" spans="2:4" x14ac:dyDescent="0.4">
      <c r="B1908" s="114">
        <v>681.19999999997799</v>
      </c>
      <c r="C1908" s="11">
        <v>0.99959304976338803</v>
      </c>
      <c r="D1908" s="11">
        <v>1.5648236748782299E-4</v>
      </c>
    </row>
    <row r="1909" spans="2:4" x14ac:dyDescent="0.4">
      <c r="B1909" s="114">
        <v>681.39999999997804</v>
      </c>
      <c r="C1909" s="11">
        <v>0.99957524375265205</v>
      </c>
      <c r="D1909" s="11">
        <v>1.7322890611189601E-4</v>
      </c>
    </row>
    <row r="1910" spans="2:4" x14ac:dyDescent="0.4">
      <c r="B1910" s="114">
        <v>681.59999999997797</v>
      </c>
      <c r="C1910" s="11">
        <v>0.99955489371209805</v>
      </c>
      <c r="D1910" s="11">
        <v>1.9224353623694201E-4</v>
      </c>
    </row>
    <row r="1911" spans="2:4" x14ac:dyDescent="0.4">
      <c r="B1911" s="114">
        <v>681.79999999997801</v>
      </c>
      <c r="C1911" s="11">
        <v>0.99953178171803403</v>
      </c>
      <c r="D1911" s="11">
        <v>2.1373745846207999E-4</v>
      </c>
    </row>
    <row r="1912" spans="2:4" x14ac:dyDescent="0.4">
      <c r="B1912" s="114">
        <v>681.99999999997794</v>
      </c>
      <c r="C1912" s="11">
        <v>0.999505727345817</v>
      </c>
      <c r="D1912" s="11">
        <v>2.37883550435489E-4</v>
      </c>
    </row>
    <row r="1913" spans="2:4" x14ac:dyDescent="0.4">
      <c r="B1913" s="114">
        <v>682.19999999997799</v>
      </c>
      <c r="C1913" s="11">
        <v>0.99947661973045998</v>
      </c>
      <c r="D1913" s="11">
        <v>2.6478431293071601E-4</v>
      </c>
    </row>
    <row r="1914" spans="2:4" x14ac:dyDescent="0.4">
      <c r="B1914" s="114">
        <v>682.39999999997804</v>
      </c>
      <c r="C1914" s="11">
        <v>0.99944445730142095</v>
      </c>
      <c r="D1914" s="11">
        <v>2.9443214771863199E-4</v>
      </c>
    </row>
    <row r="1915" spans="2:4" x14ac:dyDescent="0.4">
      <c r="B1915" s="114">
        <v>682.59999999997797</v>
      </c>
      <c r="C1915" s="11">
        <v>0.99940939207258395</v>
      </c>
      <c r="D1915" s="11">
        <v>3.2666510184894097E-4</v>
      </c>
    </row>
    <row r="1916" spans="2:4" x14ac:dyDescent="0.4">
      <c r="B1916" s="114">
        <v>682.79999999997801</v>
      </c>
      <c r="C1916" s="11">
        <v>0.999371771000232</v>
      </c>
      <c r="D1916" s="11">
        <v>3.6112555608255599E-4</v>
      </c>
    </row>
    <row r="1917" spans="2:4" x14ac:dyDescent="0.4">
      <c r="B1917" s="114">
        <v>682.99999999997794</v>
      </c>
      <c r="C1917" s="11">
        <v>0.99933216308575901</v>
      </c>
      <c r="D1917" s="11">
        <v>3.97233181710638E-4</v>
      </c>
    </row>
    <row r="1918" spans="2:4" x14ac:dyDescent="0.4">
      <c r="B1918" s="114">
        <v>683.19999999997799</v>
      </c>
      <c r="C1918" s="11">
        <v>0.99929135857657903</v>
      </c>
      <c r="D1918" s="11">
        <v>4.3418581581127597E-4</v>
      </c>
    </row>
    <row r="1919" spans="2:4" x14ac:dyDescent="0.4">
      <c r="B1919" s="114">
        <v>683.39999999997804</v>
      </c>
      <c r="C1919" s="11">
        <v>0.99925032851778095</v>
      </c>
      <c r="D1919" s="11">
        <v>4.7100000712096702E-4</v>
      </c>
    </row>
    <row r="1920" spans="2:4" x14ac:dyDescent="0.4">
      <c r="B1920" s="114">
        <v>683.59999999997797</v>
      </c>
      <c r="C1920" s="11">
        <v>0.99921014087071203</v>
      </c>
      <c r="D1920" s="11">
        <v>5.0659502616178897E-4</v>
      </c>
    </row>
    <row r="1921" spans="2:4" x14ac:dyDescent="0.4">
      <c r="B1921" s="114">
        <v>683.79999999997801</v>
      </c>
      <c r="C1921" s="11">
        <v>0.99917184239624501</v>
      </c>
      <c r="D1921" s="11">
        <v>5.3991115761382804E-4</v>
      </c>
    </row>
    <row r="1922" spans="2:4" x14ac:dyDescent="0.4">
      <c r="B1922" s="114">
        <v>683.99999999997794</v>
      </c>
      <c r="C1922" s="11">
        <v>0.99913632882558001</v>
      </c>
      <c r="D1922" s="11">
        <v>5.7003977323583099E-4</v>
      </c>
    </row>
    <row r="1923" spans="2:4" x14ac:dyDescent="0.4">
      <c r="B1923" s="114">
        <v>684.19999999997799</v>
      </c>
      <c r="C1923" s="11">
        <v>0.99910423299750295</v>
      </c>
      <c r="D1923" s="11">
        <v>5.9633553301793798E-4</v>
      </c>
    </row>
    <row r="1924" spans="2:4" x14ac:dyDescent="0.4">
      <c r="B1924" s="114">
        <v>684.39999999997804</v>
      </c>
      <c r="C1924" s="11">
        <v>0.99907585713269298</v>
      </c>
      <c r="D1924" s="11">
        <v>6.1848457104733505E-4</v>
      </c>
    </row>
    <row r="1925" spans="2:4" x14ac:dyDescent="0.4">
      <c r="B1925" s="114">
        <v>684.59999999997797</v>
      </c>
      <c r="C1925" s="11">
        <v>0.99905116204359801</v>
      </c>
      <c r="D1925" s="11">
        <v>6.3651586229555705E-4</v>
      </c>
    </row>
    <row r="1926" spans="2:4" x14ac:dyDescent="0.4">
      <c r="B1926" s="114">
        <v>684.79999999997801</v>
      </c>
      <c r="C1926" s="11">
        <v>0.99902980974906297</v>
      </c>
      <c r="D1926" s="11">
        <v>6.5075933403154103E-4</v>
      </c>
    </row>
    <row r="1927" spans="2:4" x14ac:dyDescent="0.4">
      <c r="B1927" s="114">
        <v>684.99999999997794</v>
      </c>
      <c r="C1927" s="11">
        <v>0.99901124235595296</v>
      </c>
      <c r="D1927" s="11">
        <v>6.6176786922426901E-4</v>
      </c>
    </row>
    <row r="1928" spans="2:4" x14ac:dyDescent="0.4">
      <c r="B1928" s="114">
        <v>685.19999999997799</v>
      </c>
      <c r="C1928" s="11">
        <v>0.99899477484584398</v>
      </c>
      <c r="D1928" s="11">
        <v>6.7022557001718795E-4</v>
      </c>
    </row>
    <row r="1929" spans="2:4" x14ac:dyDescent="0.4">
      <c r="B1929" s="114">
        <v>685.39999999997804</v>
      </c>
      <c r="C1929" s="11">
        <v>0.99897968215142596</v>
      </c>
      <c r="D1929" s="11">
        <v>6.7686190348501202E-4</v>
      </c>
    </row>
    <row r="1930" spans="2:4" x14ac:dyDescent="0.4">
      <c r="B1930" s="114">
        <v>685.59999999997797</v>
      </c>
      <c r="C1930" s="11">
        <v>0.99896526824333198</v>
      </c>
      <c r="D1930" s="11">
        <v>6.8238401167749704E-4</v>
      </c>
    </row>
    <row r="1931" spans="2:4" x14ac:dyDescent="0.4">
      <c r="B1931" s="114">
        <v>685.79999999997801</v>
      </c>
      <c r="C1931" s="11">
        <v>0.99895091292160598</v>
      </c>
      <c r="D1931" s="11">
        <v>6.8743148518101999E-4</v>
      </c>
    </row>
    <row r="1932" spans="2:4" x14ac:dyDescent="0.4">
      <c r="B1932" s="114">
        <v>685.99999999997794</v>
      </c>
      <c r="C1932" s="11">
        <v>0.99893609794613303</v>
      </c>
      <c r="D1932" s="11">
        <v>6.9255194355666305E-4</v>
      </c>
    </row>
    <row r="1933" spans="2:4" x14ac:dyDescent="0.4">
      <c r="B1933" s="114">
        <v>686.19999999997799</v>
      </c>
      <c r="C1933" s="11">
        <v>0.99892041720742397</v>
      </c>
      <c r="D1933" s="11">
        <v>6.9819267376469696E-4</v>
      </c>
    </row>
    <row r="1934" spans="2:4" x14ac:dyDescent="0.4">
      <c r="B1934" s="114">
        <v>686.39999999997804</v>
      </c>
      <c r="C1934" s="11">
        <v>0.99890357631428195</v>
      </c>
      <c r="D1934" s="11">
        <v>7.04702871255308E-4</v>
      </c>
    </row>
    <row r="1935" spans="2:4" x14ac:dyDescent="0.4">
      <c r="B1935" s="114">
        <v>686.59999999997797</v>
      </c>
      <c r="C1935" s="11">
        <v>0.99888538629361001</v>
      </c>
      <c r="D1935" s="11">
        <v>7.1234169343260595E-4</v>
      </c>
    </row>
    <row r="1936" spans="2:4" x14ac:dyDescent="0.4">
      <c r="B1936" s="114">
        <v>686.79999999997801</v>
      </c>
      <c r="C1936" s="11">
        <v>0.99886575464095895</v>
      </c>
      <c r="D1936" s="11">
        <v>7.2128871736756904E-4</v>
      </c>
    </row>
    <row r="1937" spans="2:4" x14ac:dyDescent="0.4">
      <c r="B1937" s="114">
        <v>686.99999999997794</v>
      </c>
      <c r="C1937" s="11">
        <v>0.99884467567341995</v>
      </c>
      <c r="D1937" s="11">
        <v>7.3165465708882496E-4</v>
      </c>
    </row>
    <row r="1938" spans="2:4" x14ac:dyDescent="0.4">
      <c r="B1938" s="114">
        <v>687.19999999997799</v>
      </c>
      <c r="C1938" s="11">
        <v>0.99882222104312302</v>
      </c>
      <c r="D1938" s="11">
        <v>7.4349125664579195E-4</v>
      </c>
    </row>
    <row r="1939" spans="2:4" x14ac:dyDescent="0.4">
      <c r="B1939" s="114">
        <v>687.39999999997804</v>
      </c>
      <c r="C1939" s="11">
        <v>0.99879853049832701</v>
      </c>
      <c r="D1939" s="11">
        <v>7.5680002751515201E-4</v>
      </c>
    </row>
    <row r="1940" spans="2:4" x14ac:dyDescent="0.4">
      <c r="B1940" s="114">
        <v>687.59999999997797</v>
      </c>
      <c r="C1940" s="11">
        <v>0.998773802531841</v>
      </c>
      <c r="D1940" s="11">
        <v>7.7153995827526905E-4</v>
      </c>
    </row>
    <row r="1941" spans="2:4" x14ac:dyDescent="0.4">
      <c r="B1941" s="114">
        <v>687.79999999997801</v>
      </c>
      <c r="C1941" s="11">
        <v>0.99874828436140906</v>
      </c>
      <c r="D1941" s="11">
        <v>7.8763456021637205E-4</v>
      </c>
    </row>
    <row r="1942" spans="2:4" x14ac:dyDescent="0.4">
      <c r="B1942" s="114">
        <v>687.99999999997794</v>
      </c>
      <c r="C1942" s="11">
        <v>0.99872226071572201</v>
      </c>
      <c r="D1942" s="11">
        <v>8.0497867475116903E-4</v>
      </c>
    </row>
    <row r="1943" spans="2:4" x14ac:dyDescent="0.4">
      <c r="B1943" s="114">
        <v>688.19999999997799</v>
      </c>
      <c r="C1943" s="11">
        <v>0.99869604109273502</v>
      </c>
      <c r="D1943" s="11">
        <v>8.23445404800119E-4</v>
      </c>
    </row>
    <row r="1944" spans="2:4" x14ac:dyDescent="0.4">
      <c r="B1944" s="114">
        <v>688.39999999997804</v>
      </c>
      <c r="C1944" s="11">
        <v>0.99866994545905596</v>
      </c>
      <c r="D1944" s="11">
        <v>8.4289338982501704E-4</v>
      </c>
    </row>
    <row r="1945" spans="2:4" x14ac:dyDescent="0.4">
      <c r="B1945" s="114">
        <v>688.59999999997797</v>
      </c>
      <c r="C1945" s="11">
        <v>0.99864428866378696</v>
      </c>
      <c r="D1945" s="11">
        <v>8.6317450906161597E-4</v>
      </c>
    </row>
    <row r="1946" spans="2:4" x14ac:dyDescent="0.4">
      <c r="B1946" s="114">
        <v>688.79999999997801</v>
      </c>
      <c r="C1946" s="11">
        <v>0.99861936427939102</v>
      </c>
      <c r="D1946" s="11">
        <v>8.8414182318691801E-4</v>
      </c>
    </row>
    <row r="1947" spans="2:4" x14ac:dyDescent="0.4">
      <c r="B1947" s="114">
        <v>688.99999999997794</v>
      </c>
      <c r="C1947" s="11">
        <v>0.99859542882344599</v>
      </c>
      <c r="D1947" s="11">
        <v>9.0565742923138896E-4</v>
      </c>
    </row>
    <row r="1948" spans="2:4" x14ac:dyDescent="0.4">
      <c r="B1948" s="114">
        <v>689.19999999997799</v>
      </c>
      <c r="C1948" s="11">
        <v>0.99857268748740902</v>
      </c>
      <c r="D1948" s="11">
        <v>9.2759977680304201E-4</v>
      </c>
    </row>
    <row r="1949" spans="2:4" x14ac:dyDescent="0.4">
      <c r="B1949" s="114">
        <v>689.39999999997804</v>
      </c>
      <c r="C1949" s="11">
        <v>0.99855128254314995</v>
      </c>
      <c r="D1949" s="11">
        <v>9.4986991409964602E-4</v>
      </c>
    </row>
    <row r="1950" spans="2:4" x14ac:dyDescent="0.4">
      <c r="B1950" s="114">
        <v>689.59999999997797</v>
      </c>
      <c r="C1950" s="11">
        <v>0.99853128550755499</v>
      </c>
      <c r="D1950" s="11">
        <v>9.7239610758678696E-4</v>
      </c>
    </row>
    <row r="1951" spans="2:4" x14ac:dyDescent="0.4">
      <c r="B1951" s="114">
        <v>689.79999999997801</v>
      </c>
      <c r="C1951" s="11">
        <v>0.99851269395049702</v>
      </c>
      <c r="D1951" s="11">
        <v>9.9513629213228492E-4</v>
      </c>
    </row>
    <row r="1952" spans="2:4" x14ac:dyDescent="0.4">
      <c r="B1952" s="114">
        <v>689.99999999997794</v>
      </c>
      <c r="C1952" s="11">
        <v>0.99849543356672099</v>
      </c>
      <c r="D1952" s="11">
        <v>1.01807784481917E-3</v>
      </c>
    </row>
    <row r="1953" spans="2:4" x14ac:dyDescent="0.4">
      <c r="B1953" s="114">
        <v>690.19999999997799</v>
      </c>
      <c r="C1953" s="11">
        <v>0.99847936582322705</v>
      </c>
      <c r="D1953" s="11">
        <v>1.0412342373887799E-3</v>
      </c>
    </row>
    <row r="1954" spans="2:4" x14ac:dyDescent="0.4">
      <c r="B1954" s="114">
        <v>690.39999999997804</v>
      </c>
      <c r="C1954" s="11">
        <v>0.99846430118886498</v>
      </c>
      <c r="D1954" s="11">
        <v>1.0646381911746899E-3</v>
      </c>
    </row>
    <row r="1955" spans="2:4" x14ac:dyDescent="0.4">
      <c r="B1955" s="114">
        <v>690.59999999997797</v>
      </c>
      <c r="C1955" s="11">
        <v>0.99845001775235398</v>
      </c>
      <c r="D1955" s="11">
        <v>1.0883309526800299E-3</v>
      </c>
    </row>
    <row r="1956" spans="2:4" x14ac:dyDescent="0.4">
      <c r="B1956" s="114">
        <v>690.79999999997801</v>
      </c>
      <c r="C1956" s="11">
        <v>0.998436284645975</v>
      </c>
      <c r="D1956" s="11">
        <v>1.1123475825282701E-3</v>
      </c>
    </row>
    <row r="1957" spans="2:4" x14ac:dyDescent="0.4">
      <c r="B1957" s="114">
        <v>690.99999999997794</v>
      </c>
      <c r="C1957" s="11">
        <v>0.99842288957228897</v>
      </c>
      <c r="D1957" s="11">
        <v>1.1366982308231299E-3</v>
      </c>
    </row>
    <row r="1958" spans="2:4" x14ac:dyDescent="0.4">
      <c r="B1958" s="114">
        <v>691.19999999997799</v>
      </c>
      <c r="C1958" s="11">
        <v>0.99840966955162802</v>
      </c>
      <c r="D1958" s="11">
        <v>1.1613456046797601E-3</v>
      </c>
    </row>
    <row r="1959" spans="2:4" x14ac:dyDescent="0.4">
      <c r="B1959" s="114">
        <v>691.39999999997804</v>
      </c>
      <c r="C1959" s="11">
        <v>0.99839654377856402</v>
      </c>
      <c r="D1959" s="11">
        <v>1.1861791978094601E-3</v>
      </c>
    </row>
    <row r="1960" spans="2:4" x14ac:dyDescent="0.4">
      <c r="B1960" s="114">
        <v>691.59999999997797</v>
      </c>
      <c r="C1960" s="11">
        <v>0.99838354711434296</v>
      </c>
      <c r="D1960" s="11">
        <v>1.2109873973292901E-3</v>
      </c>
    </row>
    <row r="1961" spans="2:4" x14ac:dyDescent="0.4">
      <c r="B1961" s="114">
        <v>691.79999999997801</v>
      </c>
      <c r="C1961" s="11">
        <v>0.998370862125605</v>
      </c>
      <c r="D1961" s="11">
        <v>1.2354293994896099E-3</v>
      </c>
    </row>
    <row r="1962" spans="2:4" x14ac:dyDescent="0.4">
      <c r="B1962" s="114">
        <v>691.99999999997794</v>
      </c>
      <c r="C1962" s="11">
        <v>0.99835884662415497</v>
      </c>
      <c r="D1962" s="11">
        <v>1.25901000359816E-3</v>
      </c>
    </row>
    <row r="1963" spans="2:4" x14ac:dyDescent="0.4">
      <c r="B1963" s="114">
        <v>692.19999999997799</v>
      </c>
      <c r="C1963" s="11">
        <v>0.99834805239976099</v>
      </c>
      <c r="D1963" s="11">
        <v>1.2810617566264601E-3</v>
      </c>
    </row>
    <row r="1964" spans="2:4" x14ac:dyDescent="0.4">
      <c r="B1964" s="114">
        <v>692.39999999997804</v>
      </c>
      <c r="C1964" s="11">
        <v>0.99833922950018505</v>
      </c>
      <c r="D1964" s="11">
        <v>1.30074034813709E-3</v>
      </c>
    </row>
    <row r="1965" spans="2:4" x14ac:dyDescent="0.4">
      <c r="B1965" s="114">
        <v>692.59999999997797</v>
      </c>
      <c r="C1965" s="11">
        <v>0.99833330950829802</v>
      </c>
      <c r="D1965" s="11">
        <v>1.3170401020854499E-3</v>
      </c>
    </row>
    <row r="1966" spans="2:4" x14ac:dyDescent="0.4">
      <c r="B1966" s="114">
        <v>692.79999999997801</v>
      </c>
      <c r="C1966" s="11">
        <v>0.99833136169988301</v>
      </c>
      <c r="D1966" s="11">
        <v>1.3288359673875199E-3</v>
      </c>
    </row>
    <row r="1967" spans="2:4" x14ac:dyDescent="0.4">
      <c r="B1967" s="114">
        <v>692.99999999997794</v>
      </c>
      <c r="C1967" s="11">
        <v>0.99833451848807298</v>
      </c>
      <c r="D1967" s="11">
        <v>1.3349558603076299E-3</v>
      </c>
    </row>
    <row r="1968" spans="2:4" x14ac:dyDescent="0.4">
      <c r="B1968" s="114">
        <v>693.19999999997799</v>
      </c>
      <c r="C1968" s="11">
        <v>0.99834387178818595</v>
      </c>
      <c r="D1968" s="11">
        <v>1.33428193825544E-3</v>
      </c>
    </row>
    <row r="1969" spans="2:4" x14ac:dyDescent="0.4">
      <c r="B1969" s="114">
        <v>693.39999999997804</v>
      </c>
      <c r="C1969" s="11">
        <v>0.998360349400227</v>
      </c>
      <c r="D1969" s="11">
        <v>1.32587187082463E-3</v>
      </c>
    </row>
    <row r="1970" spans="2:4" x14ac:dyDescent="0.4">
      <c r="B1970" s="114">
        <v>693.59999999997797</v>
      </c>
      <c r="C1970" s="11">
        <v>0.99838458839366995</v>
      </c>
      <c r="D1970" s="11">
        <v>1.3090832398952501E-3</v>
      </c>
    </row>
    <row r="1971" spans="2:4" x14ac:dyDescent="0.4">
      <c r="B1971" s="114">
        <v>693.79999999997801</v>
      </c>
      <c r="C1971" s="11">
        <v>0.99841682790508102</v>
      </c>
      <c r="D1971" s="11">
        <v>1.28367873467345E-3</v>
      </c>
    </row>
    <row r="1972" spans="2:4" x14ac:dyDescent="0.4">
      <c r="B1972" s="114">
        <v>693.99999999997794</v>
      </c>
      <c r="C1972" s="11">
        <v>0.99845684387981504</v>
      </c>
      <c r="D1972" s="11">
        <v>1.2498896539065499E-3</v>
      </c>
    </row>
    <row r="1973" spans="2:4" x14ac:dyDescent="0.4">
      <c r="B1973" s="114">
        <v>694.19999999997799</v>
      </c>
      <c r="C1973" s="11">
        <v>0.99850394181074797</v>
      </c>
      <c r="D1973" s="11">
        <v>1.20842167653134E-3</v>
      </c>
    </row>
    <row r="1974" spans="2:4" x14ac:dyDescent="0.4">
      <c r="B1974" s="114">
        <v>694.39999999997804</v>
      </c>
      <c r="C1974" s="11">
        <v>0.99855701167025901</v>
      </c>
      <c r="D1974" s="11">
        <v>1.16039869993875E-3</v>
      </c>
    </row>
    <row r="1975" spans="2:4" x14ac:dyDescent="0.4">
      <c r="B1975" s="114">
        <v>694.59999999997797</v>
      </c>
      <c r="C1975" s="11">
        <v>0.99861463567096098</v>
      </c>
      <c r="D1975" s="11">
        <v>1.1072541131812001E-3</v>
      </c>
    </row>
    <row r="1976" spans="2:4" x14ac:dyDescent="0.4">
      <c r="B1976" s="114">
        <v>694.79999999997801</v>
      </c>
      <c r="C1976" s="11">
        <v>0.99867522824036503</v>
      </c>
      <c r="D1976" s="11">
        <v>1.05059006371294E-3</v>
      </c>
    </row>
    <row r="1977" spans="2:4" x14ac:dyDescent="0.4">
      <c r="B1977" s="114">
        <v>694.99999999997794</v>
      </c>
      <c r="C1977" s="11">
        <v>0.99873718227325103</v>
      </c>
      <c r="D1977" s="11">
        <v>9.9203062503555508E-4</v>
      </c>
    </row>
    <row r="1978" spans="2:4" x14ac:dyDescent="0.4">
      <c r="B1978" s="114">
        <v>695.19999999997799</v>
      </c>
      <c r="C1978" s="11">
        <v>0.99879899762925195</v>
      </c>
      <c r="D1978" s="11">
        <v>9.33092866815127E-4</v>
      </c>
    </row>
    <row r="1979" spans="2:4" x14ac:dyDescent="0.4">
      <c r="B1979" s="114">
        <v>695.39999999997804</v>
      </c>
      <c r="C1979" s="11">
        <v>0.99885937538448999</v>
      </c>
      <c r="D1979" s="11">
        <v>8.7509228827876095E-4</v>
      </c>
    </row>
    <row r="1980" spans="2:4" x14ac:dyDescent="0.4">
      <c r="B1980" s="114">
        <v>695.59999999997797</v>
      </c>
      <c r="C1980" s="11">
        <v>0.99891727135937702</v>
      </c>
      <c r="D1980" s="11">
        <v>8.1908906815521005E-4</v>
      </c>
    </row>
    <row r="1981" spans="2:4" x14ac:dyDescent="0.4">
      <c r="B1981" s="114">
        <v>695.79999999997801</v>
      </c>
      <c r="C1981" s="11">
        <v>0.99897191152403897</v>
      </c>
      <c r="D1981" s="11">
        <v>7.65872511237305E-4</v>
      </c>
    </row>
    <row r="1982" spans="2:4" x14ac:dyDescent="0.4">
      <c r="B1982" s="114">
        <v>695.99999999997704</v>
      </c>
      <c r="C1982" s="11">
        <v>0.99902277779545801</v>
      </c>
      <c r="D1982" s="11">
        <v>7.1597516441471599E-4</v>
      </c>
    </row>
    <row r="1983" spans="2:4" x14ac:dyDescent="0.4">
      <c r="B1983" s="114">
        <v>696.19999999997697</v>
      </c>
      <c r="C1983" s="11">
        <v>0.99906957497830895</v>
      </c>
      <c r="D1983" s="11">
        <v>6.6970584281574096E-4</v>
      </c>
    </row>
    <row r="1984" spans="2:4" x14ac:dyDescent="0.4">
      <c r="B1984" s="114">
        <v>696.39999999997701</v>
      </c>
      <c r="C1984" s="11">
        <v>0.999112188857189</v>
      </c>
      <c r="D1984" s="11">
        <v>6.2719155089113396E-4</v>
      </c>
    </row>
    <row r="1985" spans="2:4" x14ac:dyDescent="0.4">
      <c r="B1985" s="114">
        <v>696.59999999997694</v>
      </c>
      <c r="C1985" s="11">
        <v>0.99915064285955801</v>
      </c>
      <c r="D1985" s="11">
        <v>5.8842086179309704E-4</v>
      </c>
    </row>
    <row r="1986" spans="2:4" x14ac:dyDescent="0.4">
      <c r="B1986" s="114">
        <v>696.79999999997699</v>
      </c>
      <c r="C1986" s="11">
        <v>0.99918505851039296</v>
      </c>
      <c r="D1986" s="11">
        <v>5.5328354987033103E-4</v>
      </c>
    </row>
    <row r="1987" spans="2:4" x14ac:dyDescent="0.4">
      <c r="B1987" s="114">
        <v>696.99999999997704</v>
      </c>
      <c r="C1987" s="11">
        <v>0.99921562212061699</v>
      </c>
      <c r="D1987" s="11">
        <v>5.21604025873411E-4</v>
      </c>
    </row>
    <row r="1988" spans="2:4" x14ac:dyDescent="0.4">
      <c r="B1988" s="114">
        <v>697.19999999997697</v>
      </c>
      <c r="C1988" s="11">
        <v>0.99924255841594101</v>
      </c>
      <c r="D1988" s="11">
        <v>4.93167863233449E-4</v>
      </c>
    </row>
    <row r="1989" spans="2:4" x14ac:dyDescent="0.4">
      <c r="B1989" s="114">
        <v>697.39999999997701</v>
      </c>
      <c r="C1989" s="11">
        <v>0.99926611075383598</v>
      </c>
      <c r="D1989" s="11">
        <v>4.6774176608095299E-4</v>
      </c>
    </row>
    <row r="1990" spans="2:4" x14ac:dyDescent="0.4">
      <c r="B1990" s="114">
        <v>697.59999999997694</v>
      </c>
      <c r="C1990" s="11">
        <v>0.99928652703189602</v>
      </c>
      <c r="D1990" s="11">
        <v>4.4508787423672602E-4</v>
      </c>
    </row>
    <row r="1991" spans="2:4" x14ac:dyDescent="0.4">
      <c r="B1991" s="114">
        <v>697.79999999997699</v>
      </c>
      <c r="C1991" s="11">
        <v>0.99930405020648305</v>
      </c>
      <c r="D1991" s="11">
        <v>4.2497348533734701E-4</v>
      </c>
    </row>
    <row r="1992" spans="2:4" x14ac:dyDescent="0.4">
      <c r="B1992" s="114">
        <v>697.99999999997704</v>
      </c>
      <c r="C1992" s="11">
        <v>0.99931891236774395</v>
      </c>
      <c r="D1992" s="11">
        <v>4.0717724689643602E-4</v>
      </c>
    </row>
    <row r="1993" spans="2:4" x14ac:dyDescent="0.4">
      <c r="B1993" s="114">
        <v>698.19999999997697</v>
      </c>
      <c r="C1993" s="11">
        <v>0.99933133144484099</v>
      </c>
      <c r="D1993" s="11">
        <v>3.9149274437103899E-4</v>
      </c>
    </row>
    <row r="1994" spans="2:4" x14ac:dyDescent="0.4">
      <c r="B1994" s="114">
        <v>698.39999999997701</v>
      </c>
      <c r="C1994" s="11">
        <v>0.99934150979829195</v>
      </c>
      <c r="D1994" s="11">
        <v>3.7773022929065499E-4</v>
      </c>
    </row>
    <row r="1995" spans="2:4" x14ac:dyDescent="0.4">
      <c r="B1995" s="114">
        <v>698.59999999997694</v>
      </c>
      <c r="C1995" s="11">
        <v>0.99934963415793399</v>
      </c>
      <c r="D1995" s="11">
        <v>3.6571701754490698E-4</v>
      </c>
    </row>
    <row r="1996" spans="2:4" x14ac:dyDescent="0.4">
      <c r="B1996" s="114">
        <v>698.79999999997699</v>
      </c>
      <c r="C1996" s="11">
        <v>0.99935587638783496</v>
      </c>
      <c r="D1996" s="11">
        <v>3.55297076890422E-4</v>
      </c>
    </row>
    <row r="1997" spans="2:4" x14ac:dyDescent="0.4">
      <c r="B1997" s="114">
        <v>698.99999999997704</v>
      </c>
      <c r="C1997" s="11">
        <v>0.99936039478440897</v>
      </c>
      <c r="D1997" s="11">
        <v>3.4633009355001702E-4</v>
      </c>
    </row>
    <row r="1998" spans="2:4" x14ac:dyDescent="0.4">
      <c r="B1998" s="114">
        <v>699.19999999997697</v>
      </c>
      <c r="C1998" s="11">
        <v>0.99936333568716396</v>
      </c>
      <c r="D1998" s="11">
        <v>3.38690230429651E-4</v>
      </c>
    </row>
    <row r="1999" spans="2:4" x14ac:dyDescent="0.4">
      <c r="B1999" s="114">
        <v>699.39999999997701</v>
      </c>
      <c r="C1999" s="11">
        <v>0.99936483523863295</v>
      </c>
      <c r="D1999" s="11">
        <v>3.3226473059898997E-4</v>
      </c>
    </row>
    <row r="2000" spans="2:4" x14ac:dyDescent="0.4">
      <c r="B2000" s="114">
        <v>699.59999999997694</v>
      </c>
      <c r="C2000" s="11">
        <v>0.99936502117795201</v>
      </c>
      <c r="D2000" s="11">
        <v>3.26952469134903E-4</v>
      </c>
    </row>
    <row r="2001" spans="2:4" x14ac:dyDescent="0.4">
      <c r="B2001" s="114">
        <v>699.79999999997699</v>
      </c>
      <c r="C2001" s="11">
        <v>0.99936401458538904</v>
      </c>
      <c r="D2001" s="11">
        <v>3.2266252061035402E-4</v>
      </c>
    </row>
    <row r="2002" spans="2:4" x14ac:dyDescent="0.4">
      <c r="B2002" s="114">
        <v>699.99999999997704</v>
      </c>
      <c r="C2002" s="11">
        <v>0.99936193151714103</v>
      </c>
      <c r="D2002" s="11">
        <v>3.1931278479130999E-4</v>
      </c>
    </row>
    <row r="2003" spans="2:4" x14ac:dyDescent="0.4">
      <c r="B2003" s="114">
        <v>700.19999999997697</v>
      </c>
      <c r="C2003" s="11">
        <v>0.99935888448138699</v>
      </c>
      <c r="D2003" s="11">
        <v>3.1682869819372501E-4</v>
      </c>
    </row>
    <row r="2004" spans="2:4" x14ac:dyDescent="0.4">
      <c r="B2004" s="114">
        <v>700.39999999997701</v>
      </c>
      <c r="C2004" s="11">
        <v>0.999354983712744</v>
      </c>
      <c r="D2004" s="11">
        <v>3.1514205104233201E-4</v>
      </c>
    </row>
    <row r="2005" spans="2:4" x14ac:dyDescent="0.4">
      <c r="B2005" s="114">
        <v>700.59999999997694</v>
      </c>
      <c r="C2005" s="11">
        <v>0.99935033823229902</v>
      </c>
      <c r="D2005" s="11">
        <v>3.1418990339922699E-4</v>
      </c>
    </row>
    <row r="2006" spans="2:4" x14ac:dyDescent="0.4">
      <c r="B2006" s="114">
        <v>700.79999999997699</v>
      </c>
      <c r="C2006" s="11">
        <v>0.99934505665386697</v>
      </c>
      <c r="D2006" s="11">
        <v>3.1391361188513498E-4</v>
      </c>
    </row>
    <row r="2007" spans="2:4" x14ac:dyDescent="0.4">
      <c r="B2007" s="114">
        <v>700.99999999997704</v>
      </c>
      <c r="C2007" s="11">
        <v>0.999339247712004</v>
      </c>
      <c r="D2007" s="11">
        <v>3.1425797027140399E-4</v>
      </c>
    </row>
    <row r="2008" spans="2:4" x14ac:dyDescent="0.4">
      <c r="B2008" s="114">
        <v>701.19999999997697</v>
      </c>
      <c r="C2008" s="11">
        <v>0.99933302049706396</v>
      </c>
      <c r="D2008" s="11">
        <v>3.1517046203133998E-4</v>
      </c>
    </row>
    <row r="2009" spans="2:4" x14ac:dyDescent="0.4">
      <c r="B2009" s="114">
        <v>701.39999999997701</v>
      </c>
      <c r="C2009" s="11">
        <v>0.99932648438958704</v>
      </c>
      <c r="D2009" s="11">
        <v>3.1660062195397302E-4</v>
      </c>
    </row>
    <row r="2010" spans="2:4" x14ac:dyDescent="0.4">
      <c r="B2010" s="114">
        <v>701.59999999997694</v>
      </c>
      <c r="C2010" s="11">
        <v>0.99931974869757101</v>
      </c>
      <c r="D2010" s="11">
        <v>3.1849950170118599E-4</v>
      </c>
    </row>
    <row r="2011" spans="2:4" x14ac:dyDescent="0.4">
      <c r="B2011" s="114">
        <v>701.79999999997699</v>
      </c>
      <c r="C2011" s="11">
        <v>0.99931292201414201</v>
      </c>
      <c r="D2011" s="11">
        <v>3.2081923146562398E-4</v>
      </c>
    </row>
    <row r="2012" spans="2:4" x14ac:dyDescent="0.4">
      <c r="B2012" s="114">
        <v>701.99999999997704</v>
      </c>
      <c r="C2012" s="11">
        <v>0.99930611132921798</v>
      </c>
      <c r="D2012" s="11">
        <v>3.2351266660830401E-4</v>
      </c>
    </row>
    <row r="2013" spans="2:4" x14ac:dyDescent="0.4">
      <c r="B2013" s="114">
        <v>702.19999999997697</v>
      </c>
      <c r="C2013" s="11">
        <v>0.99929942094080404</v>
      </c>
      <c r="D2013" s="11">
        <v>3.26533108150939E-4</v>
      </c>
    </row>
    <row r="2014" spans="2:4" x14ac:dyDescent="0.4">
      <c r="B2014" s="114">
        <v>702.39999999997701</v>
      </c>
      <c r="C2014" s="11">
        <v>0.99929295122782702</v>
      </c>
      <c r="D2014" s="11">
        <v>3.2983408372131801E-4</v>
      </c>
    </row>
    <row r="2015" spans="2:4" x14ac:dyDescent="0.4">
      <c r="B2015" s="114">
        <v>702.59999999997694</v>
      </c>
      <c r="C2015" s="11">
        <v>0.99928679741010495</v>
      </c>
      <c r="D2015" s="11">
        <v>3.3336913633442799E-4</v>
      </c>
    </row>
    <row r="2016" spans="2:4" x14ac:dyDescent="0.4">
      <c r="B2016" s="114">
        <v>702.79999999997699</v>
      </c>
      <c r="C2016" s="11">
        <v>0.99928104834878895</v>
      </c>
      <c r="D2016" s="11">
        <v>3.3709162199323798E-4</v>
      </c>
    </row>
    <row r="2017" spans="2:4" x14ac:dyDescent="0.4">
      <c r="B2017" s="114">
        <v>702.99999999997704</v>
      </c>
      <c r="C2017" s="11">
        <v>0.999275785490083</v>
      </c>
      <c r="D2017" s="11">
        <v>3.4095448821267301E-4</v>
      </c>
    </row>
    <row r="2018" spans="2:4" x14ac:dyDescent="0.4">
      <c r="B2018" s="114">
        <v>703.19999999997697</v>
      </c>
      <c r="C2018" s="11">
        <v>0.99927108205354398</v>
      </c>
      <c r="D2018" s="11">
        <v>3.4491000474156199E-4</v>
      </c>
    </row>
    <row r="2019" spans="2:4" x14ac:dyDescent="0.4">
      <c r="B2019" s="114">
        <v>703.39999999997701</v>
      </c>
      <c r="C2019" s="11">
        <v>0.99926700255024903</v>
      </c>
      <c r="D2019" s="11">
        <v>3.48909424854079E-4</v>
      </c>
    </row>
    <row r="2020" spans="2:4" x14ac:dyDescent="0.4">
      <c r="B2020" s="114">
        <v>703.59999999997694</v>
      </c>
      <c r="C2020" s="11">
        <v>0.99926360269573999</v>
      </c>
      <c r="D2020" s="11">
        <v>3.5290256286972901E-4</v>
      </c>
    </row>
    <row r="2021" spans="2:4" x14ac:dyDescent="0.4">
      <c r="B2021" s="114">
        <v>703.79999999997699</v>
      </c>
      <c r="C2021" s="11">
        <v>0.99926092975383796</v>
      </c>
      <c r="D2021" s="11">
        <v>3.5683728479566902E-4</v>
      </c>
    </row>
    <row r="2022" spans="2:4" x14ac:dyDescent="0.4">
      <c r="B2022" s="114">
        <v>703.99999999997704</v>
      </c>
      <c r="C2022" s="11">
        <v>0.99925902331108496</v>
      </c>
      <c r="D2022" s="11">
        <v>3.6065892438532E-4</v>
      </c>
    </row>
    <row r="2023" spans="2:4" x14ac:dyDescent="0.4">
      <c r="B2023" s="114">
        <v>704.19999999997697</v>
      </c>
      <c r="C2023" s="11">
        <v>0.99925791645106199</v>
      </c>
      <c r="D2023" s="11">
        <v>3.6430964476413802E-4</v>
      </c>
    </row>
    <row r="2024" spans="2:4" x14ac:dyDescent="0.4">
      <c r="B2024" s="114">
        <v>704.39999999997701</v>
      </c>
      <c r="C2024" s="11">
        <v>0.99925763725234995</v>
      </c>
      <c r="D2024" s="11">
        <v>3.6772778768021298E-4</v>
      </c>
    </row>
    <row r="2025" spans="2:4" x14ac:dyDescent="0.4">
      <c r="B2025" s="114">
        <v>704.59999999997694</v>
      </c>
      <c r="C2025" s="11">
        <v>0.99925821039051699</v>
      </c>
      <c r="D2025" s="11">
        <v>3.7084738420531898E-4</v>
      </c>
    </row>
    <row r="2026" spans="2:4" x14ac:dyDescent="0.4">
      <c r="B2026" s="114">
        <v>704.79999999997699</v>
      </c>
      <c r="C2026" s="11">
        <v>0.99925965876766598</v>
      </c>
      <c r="D2026" s="11">
        <v>3.7359784090082199E-4</v>
      </c>
    </row>
    <row r="2027" spans="2:4" x14ac:dyDescent="0.4">
      <c r="B2027" s="114">
        <v>704.99999999997704</v>
      </c>
      <c r="C2027" s="11">
        <v>0.99926200496030404</v>
      </c>
      <c r="D2027" s="11">
        <v>3.7590393522437502E-4</v>
      </c>
    </row>
    <row r="2028" spans="2:4" x14ac:dyDescent="0.4">
      <c r="B2028" s="114">
        <v>705.19999999997697</v>
      </c>
      <c r="C2028" s="11">
        <v>0.99926527226208495</v>
      </c>
      <c r="D2028" s="11">
        <v>3.7768626855833298E-4</v>
      </c>
    </row>
    <row r="2029" spans="2:4" x14ac:dyDescent="0.4">
      <c r="B2029" s="114">
        <v>705.39999999997701</v>
      </c>
      <c r="C2029" s="11">
        <v>0.99926948511407299</v>
      </c>
      <c r="D2029" s="11">
        <v>3.7886231271346899E-4</v>
      </c>
    </row>
    <row r="2030" spans="2:4" x14ac:dyDescent="0.4">
      <c r="B2030" s="114">
        <v>705.59999999997694</v>
      </c>
      <c r="C2030" s="11">
        <v>0.99927466874509796</v>
      </c>
      <c r="D2030" s="11">
        <v>3.7934816457366101E-4</v>
      </c>
    </row>
    <row r="2031" spans="2:4" x14ac:dyDescent="0.4">
      <c r="B2031" s="114">
        <v>705.79999999997699</v>
      </c>
      <c r="C2031" s="11">
        <v>0.99928084790289795</v>
      </c>
      <c r="D2031" s="11">
        <v>3.79061077290448E-4</v>
      </c>
    </row>
    <row r="2032" spans="2:4" x14ac:dyDescent="0.4">
      <c r="B2032" s="114">
        <v>705.99999999997704</v>
      </c>
      <c r="C2032" s="11">
        <v>0.99928804464492804</v>
      </c>
      <c r="D2032" s="11">
        <v>3.7792276241569898E-4</v>
      </c>
    </row>
    <row r="2033" spans="2:4" x14ac:dyDescent="0.4">
      <c r="B2033" s="114">
        <v>706.19999999997697</v>
      </c>
      <c r="C2033" s="11">
        <v>0.99929627526610898</v>
      </c>
      <c r="D2033" s="11">
        <v>3.7586336495042702E-4</v>
      </c>
    </row>
    <row r="2034" spans="2:4" x14ac:dyDescent="0.4">
      <c r="B2034" s="114">
        <v>706.39999999997701</v>
      </c>
      <c r="C2034" s="11">
        <v>0.99930554657670201</v>
      </c>
      <c r="D2034" s="11">
        <v>3.7282589111346998E-4</v>
      </c>
    </row>
    <row r="2035" spans="2:4" x14ac:dyDescent="0.4">
      <c r="B2035" s="114">
        <v>706.59999999997694</v>
      </c>
      <c r="C2035" s="11">
        <v>0.99931585192134698</v>
      </c>
      <c r="D2035" s="11">
        <v>3.6877068994258102E-4</v>
      </c>
    </row>
    <row r="2036" spans="2:4" x14ac:dyDescent="0.4">
      <c r="B2036" s="114">
        <v>706.79999999997699</v>
      </c>
      <c r="C2036" s="11">
        <v>0.999327167325892</v>
      </c>
      <c r="D2036" s="11">
        <v>3.63679625392231E-4</v>
      </c>
    </row>
    <row r="2037" spans="2:4" x14ac:dyDescent="0.4">
      <c r="B2037" s="114">
        <v>706.99999999997704</v>
      </c>
      <c r="C2037" s="11">
        <v>0.99933944828524002</v>
      </c>
      <c r="D2037" s="11">
        <v>3.57559444834092E-4</v>
      </c>
    </row>
    <row r="2038" spans="2:4" x14ac:dyDescent="0.4">
      <c r="B2038" s="114">
        <v>707.19999999997697</v>
      </c>
      <c r="C2038" s="11">
        <v>0.99935262768426303</v>
      </c>
      <c r="D2038" s="11">
        <v>3.50443874421864E-4</v>
      </c>
    </row>
    <row r="2039" spans="2:4" x14ac:dyDescent="0.4">
      <c r="B2039" s="114">
        <v>707.39999999997701</v>
      </c>
      <c r="C2039" s="11">
        <v>0.99936661523965198</v>
      </c>
      <c r="D2039" s="11">
        <v>3.4239407879340403E-4</v>
      </c>
    </row>
    <row r="2040" spans="2:4" x14ac:dyDescent="0.4">
      <c r="B2040" s="114">
        <v>707.59999999997694</v>
      </c>
      <c r="C2040" s="11">
        <v>0.99938129867881598</v>
      </c>
      <c r="D2040" s="11">
        <v>3.3349729441683502E-4</v>
      </c>
    </row>
    <row r="2041" spans="2:4" x14ac:dyDescent="0.4">
      <c r="B2041" s="114">
        <v>707.79999999997699</v>
      </c>
      <c r="C2041" s="11">
        <v>0.99939654665212996</v>
      </c>
      <c r="D2041" s="11">
        <v>3.2386366396815999E-4</v>
      </c>
    </row>
    <row r="2042" spans="2:4" x14ac:dyDescent="0.4">
      <c r="B2042" s="114">
        <v>707.99999999997704</v>
      </c>
      <c r="C2042" s="11">
        <v>0.99941221314634798</v>
      </c>
      <c r="D2042" s="11">
        <v>3.1362152507038299E-4</v>
      </c>
    </row>
    <row r="2043" spans="2:4" x14ac:dyDescent="0.4">
      <c r="B2043" s="114">
        <v>708.19999999997697</v>
      </c>
      <c r="C2043" s="11">
        <v>0.99942814297351801</v>
      </c>
      <c r="D2043" s="11">
        <v>3.0291159730034699E-4</v>
      </c>
    </row>
    <row r="2044" spans="2:4" x14ac:dyDescent="0.4">
      <c r="B2044" s="114">
        <v>708.39999999997701</v>
      </c>
      <c r="C2044" s="11">
        <v>0.99944417778593297</v>
      </c>
      <c r="D2044" s="11">
        <v>2.9188063209904699E-4</v>
      </c>
    </row>
    <row r="2045" spans="2:4" x14ac:dyDescent="0.4">
      <c r="B2045" s="114">
        <v>708.59999999997694</v>
      </c>
      <c r="C2045" s="11">
        <v>0.99946016203666099</v>
      </c>
      <c r="D2045" s="11">
        <v>2.8067511669024002E-4</v>
      </c>
    </row>
    <row r="2046" spans="2:4" x14ac:dyDescent="0.4">
      <c r="B2046" s="114">
        <v>708.79999999997699</v>
      </c>
      <c r="C2046" s="11">
        <v>0.99947594836594</v>
      </c>
      <c r="D2046" s="11">
        <v>2.6943556132027498E-4</v>
      </c>
    </row>
    <row r="2047" spans="2:4" x14ac:dyDescent="0.4">
      <c r="B2047" s="114">
        <v>708.99999999997704</v>
      </c>
      <c r="C2047" s="11">
        <v>0.99949140201196895</v>
      </c>
      <c r="D2047" s="11">
        <v>2.58291777724307E-4</v>
      </c>
    </row>
    <row r="2048" spans="2:4" x14ac:dyDescent="0.4">
      <c r="B2048" s="114">
        <v>709.19999999997697</v>
      </c>
      <c r="C2048" s="11">
        <v>0.99950640400873003</v>
      </c>
      <c r="D2048" s="11">
        <v>2.4735939034789398E-4</v>
      </c>
    </row>
    <row r="2049" spans="2:4" x14ac:dyDescent="0.4">
      <c r="B2049" s="114">
        <v>709.39999999997701</v>
      </c>
      <c r="C2049" s="11">
        <v>0.99952085309996797</v>
      </c>
      <c r="D2049" s="11">
        <v>2.3673765387841899E-4</v>
      </c>
    </row>
    <row r="2050" spans="2:4" x14ac:dyDescent="0.4">
      <c r="B2050" s="114">
        <v>709.59999999997694</v>
      </c>
      <c r="C2050" s="11">
        <v>0.99953466644060496</v>
      </c>
      <c r="D2050" s="11">
        <v>2.26508507077586E-4</v>
      </c>
    </row>
    <row r="2051" spans="2:4" x14ac:dyDescent="0.4">
      <c r="B2051" s="114">
        <v>709.79999999997699</v>
      </c>
      <c r="C2051" s="11">
        <v>0.99954777925909499</v>
      </c>
      <c r="D2051" s="11">
        <v>2.1673668971804801E-4</v>
      </c>
    </row>
    <row r="2052" spans="2:4" x14ac:dyDescent="0.4">
      <c r="B2052" s="114">
        <v>709.99999999997704</v>
      </c>
      <c r="C2052" s="11">
        <v>0.99956014371123003</v>
      </c>
      <c r="D2052" s="11">
        <v>2.0747069159964199E-4</v>
      </c>
    </row>
    <row r="2053" spans="2:4" x14ac:dyDescent="0.4">
      <c r="B2053" s="114">
        <v>710.19999999997697</v>
      </c>
      <c r="C2053" s="11">
        <v>0.99957172717076004</v>
      </c>
      <c r="D2053" s="11">
        <v>1.98744286441139E-4</v>
      </c>
    </row>
    <row r="2054" spans="2:4" x14ac:dyDescent="0.4">
      <c r="B2054" s="114">
        <v>710.39999999997701</v>
      </c>
      <c r="C2054" s="11">
        <v>0.999582510187635</v>
      </c>
      <c r="D2054" s="11">
        <v>1.90578417799455E-4</v>
      </c>
    </row>
    <row r="2055" spans="2:4" x14ac:dyDescent="0.4">
      <c r="B2055" s="114">
        <v>710.59999999997694</v>
      </c>
      <c r="C2055" s="11">
        <v>0.99959248432147096</v>
      </c>
      <c r="D2055" s="11">
        <v>1.8298323486818499E-4</v>
      </c>
    </row>
    <row r="2056" spans="2:4" x14ac:dyDescent="0.4">
      <c r="B2056" s="114">
        <v>710.79999999997699</v>
      </c>
      <c r="C2056" s="11">
        <v>0.999601649990014</v>
      </c>
      <c r="D2056" s="11">
        <v>1.7596012885377001E-4</v>
      </c>
    </row>
    <row r="2057" spans="2:4" x14ac:dyDescent="0.4">
      <c r="B2057" s="114">
        <v>710.99999999997704</v>
      </c>
      <c r="C2057" s="11">
        <v>0.99961001444250097</v>
      </c>
      <c r="D2057" s="11">
        <v>1.6950365973243E-4</v>
      </c>
    </row>
    <row r="2058" spans="2:4" x14ac:dyDescent="0.4">
      <c r="B2058" s="114">
        <v>711.19999999997697</v>
      </c>
      <c r="C2058" s="11">
        <v>0.999617589926731</v>
      </c>
      <c r="D2058" s="11">
        <v>1.6360330378817001E-4</v>
      </c>
    </row>
    <row r="2059" spans="2:4" x14ac:dyDescent="0.4">
      <c r="B2059" s="114">
        <v>711.39999999997701</v>
      </c>
      <c r="C2059" s="11">
        <v>0.99962439208414899</v>
      </c>
      <c r="D2059" s="11">
        <v>1.5824498608635901E-4</v>
      </c>
    </row>
    <row r="2060" spans="2:4" x14ac:dyDescent="0.4">
      <c r="B2060" s="114">
        <v>711.59999999997694</v>
      </c>
      <c r="C2060" s="11">
        <v>0.99963043858231604</v>
      </c>
      <c r="D2060" s="11">
        <v>1.5341238715283999E-4</v>
      </c>
    </row>
    <row r="2061" spans="2:4" x14ac:dyDescent="0.4">
      <c r="B2061" s="114">
        <v>711.79999999997699</v>
      </c>
      <c r="C2061" s="11">
        <v>0.99963574797666499</v>
      </c>
      <c r="D2061" s="11">
        <v>1.4908803063401E-4</v>
      </c>
    </row>
    <row r="2062" spans="2:4" x14ac:dyDescent="0.4">
      <c r="B2062" s="114">
        <v>711.99999999997704</v>
      </c>
      <c r="C2062" s="11">
        <v>0.99964033878270897</v>
      </c>
      <c r="D2062" s="11">
        <v>1.4525416976725699E-4</v>
      </c>
    </row>
    <row r="2063" spans="2:4" x14ac:dyDescent="0.4">
      <c r="B2063" s="114">
        <v>712.19999999997697</v>
      </c>
      <c r="C2063" s="11">
        <v>0.99964422873362901</v>
      </c>
      <c r="D2063" s="11">
        <v>1.4189349715555799E-4</v>
      </c>
    </row>
    <row r="2064" spans="2:4" x14ac:dyDescent="0.4">
      <c r="B2064" s="114">
        <v>712.39999999997701</v>
      </c>
      <c r="C2064" s="11">
        <v>0.99964743419383995</v>
      </c>
      <c r="D2064" s="11">
        <v>1.38989706252741E-4</v>
      </c>
    </row>
    <row r="2065" spans="2:4" x14ac:dyDescent="0.4">
      <c r="B2065" s="114">
        <v>712.59999999997694</v>
      </c>
      <c r="C2065" s="11">
        <v>0.99964996970517295</v>
      </c>
      <c r="D2065" s="11">
        <v>1.3652792491190401E-4</v>
      </c>
    </row>
    <row r="2066" spans="2:4" x14ac:dyDescent="0.4">
      <c r="B2066" s="114">
        <v>712.79999999997699</v>
      </c>
      <c r="C2066" s="11">
        <v>0.99965184764370196</v>
      </c>
      <c r="D2066" s="11">
        <v>1.3449504702638601E-4</v>
      </c>
    </row>
    <row r="2067" spans="2:4" x14ac:dyDescent="0.4">
      <c r="B2067" s="114">
        <v>712.99999999997704</v>
      </c>
      <c r="C2067" s="11">
        <v>0.99965307796276104</v>
      </c>
      <c r="D2067" s="11">
        <v>1.3287998533102199E-4</v>
      </c>
    </row>
    <row r="2068" spans="2:4" x14ac:dyDescent="0.4">
      <c r="B2068" s="114">
        <v>713.19999999997697</v>
      </c>
      <c r="C2068" s="11">
        <v>0.999653668003461</v>
      </c>
      <c r="D2068" s="11">
        <v>1.3167386390173201E-4</v>
      </c>
    </row>
    <row r="2069" spans="2:4" x14ac:dyDescent="0.4">
      <c r="B2069" s="114">
        <v>713.39999999997701</v>
      </c>
      <c r="C2069" s="11">
        <v>0.99965362235725796</v>
      </c>
      <c r="D2069" s="11">
        <v>1.30870166152467E-4</v>
      </c>
    </row>
    <row r="2070" spans="2:4" x14ac:dyDescent="0.4">
      <c r="B2070" s="114">
        <v>713.59999999997603</v>
      </c>
      <c r="C2070" s="11">
        <v>0.99965294276837502</v>
      </c>
      <c r="D2070" s="11">
        <v>1.3046485125627999E-4</v>
      </c>
    </row>
    <row r="2071" spans="2:4" x14ac:dyDescent="0.4">
      <c r="B2071" s="114">
        <v>713.79999999997597</v>
      </c>
      <c r="C2071" s="11">
        <v>0.99965162806674202</v>
      </c>
      <c r="D2071" s="11">
        <v>1.3045644926110999E-4</v>
      </c>
    </row>
    <row r="2072" spans="2:4" x14ac:dyDescent="0.4">
      <c r="B2072" s="114">
        <v>713.99999999997601</v>
      </c>
      <c r="C2072" s="11">
        <v>0.99964967412489203</v>
      </c>
      <c r="D2072" s="11">
        <v>1.3084614275111001E-4</v>
      </c>
    </row>
    <row r="2073" spans="2:4" x14ac:dyDescent="0.4">
      <c r="B2073" s="114">
        <v>714.19999999997594</v>
      </c>
      <c r="C2073" s="11">
        <v>0.99964707383857299</v>
      </c>
      <c r="D2073" s="11">
        <v>1.31637837832105E-4</v>
      </c>
    </row>
    <row r="2074" spans="2:4" x14ac:dyDescent="0.4">
      <c r="B2074" s="114">
        <v>714.39999999997599</v>
      </c>
      <c r="C2074" s="11">
        <v>0.99964381713620698</v>
      </c>
      <c r="D2074" s="11">
        <v>1.32838223072505E-4</v>
      </c>
    </row>
    <row r="2075" spans="2:4" x14ac:dyDescent="0.4">
      <c r="B2075" s="114">
        <v>714.59999999997603</v>
      </c>
      <c r="C2075" s="11">
        <v>0.99963989098629202</v>
      </c>
      <c r="D2075" s="11">
        <v>1.3445684107585201E-4</v>
      </c>
    </row>
    <row r="2076" spans="2:4" x14ac:dyDescent="0.4">
      <c r="B2076" s="114">
        <v>714.79999999997597</v>
      </c>
      <c r="C2076" s="11">
        <v>0.99963527943031705</v>
      </c>
      <c r="D2076" s="11">
        <v>1.3650615398501801E-4</v>
      </c>
    </row>
    <row r="2077" spans="2:4" x14ac:dyDescent="0.4">
      <c r="B2077" s="114">
        <v>714.99999999997601</v>
      </c>
      <c r="C2077" s="11">
        <v>0.99962996364592804</v>
      </c>
      <c r="D2077" s="11">
        <v>1.3900160103956901E-4</v>
      </c>
    </row>
    <row r="2078" spans="2:4" x14ac:dyDescent="0.4">
      <c r="B2078" s="114">
        <v>715.19999999997594</v>
      </c>
      <c r="C2078" s="11">
        <v>0.99962392204482498</v>
      </c>
      <c r="D2078" s="11">
        <v>1.4196164588930099E-4</v>
      </c>
    </row>
    <row r="2079" spans="2:4" x14ac:dyDescent="0.4">
      <c r="B2079" s="114">
        <v>715.39999999997599</v>
      </c>
      <c r="C2079" s="11">
        <v>0.99961713041606903</v>
      </c>
      <c r="D2079" s="11">
        <v>1.4540780643008001E-4</v>
      </c>
    </row>
    <row r="2080" spans="2:4" x14ac:dyDescent="0.4">
      <c r="B2080" s="114">
        <v>715.59999999997603</v>
      </c>
      <c r="C2080" s="11">
        <v>0.99960956212841601</v>
      </c>
      <c r="D2080" s="11">
        <v>1.4936465695083699E-4</v>
      </c>
    </row>
    <row r="2081" spans="2:4" x14ac:dyDescent="0.4">
      <c r="B2081" s="114">
        <v>715.79999999997597</v>
      </c>
      <c r="C2081" s="11">
        <v>0.99960118840895695</v>
      </c>
      <c r="D2081" s="11">
        <v>1.5385978887690201E-4</v>
      </c>
    </row>
    <row r="2082" spans="2:4" x14ac:dyDescent="0.4">
      <c r="B2082" s="114">
        <v>715.99999999997601</v>
      </c>
      <c r="C2082" s="11">
        <v>0.999591978719094</v>
      </c>
      <c r="D2082" s="11">
        <v>1.58923712261598E-4</v>
      </c>
    </row>
    <row r="2083" spans="2:4" x14ac:dyDescent="0.4">
      <c r="B2083" s="114">
        <v>716.19999999997594</v>
      </c>
      <c r="C2083" s="11">
        <v>0.99958190124874502</v>
      </c>
      <c r="D2083" s="11">
        <v>1.64589678440776E-4</v>
      </c>
    </row>
    <row r="2084" spans="2:4" x14ac:dyDescent="0.4">
      <c r="B2084" s="114">
        <v>716.39999999997599</v>
      </c>
      <c r="C2084" s="11">
        <v>0.99957092355166899</v>
      </c>
      <c r="D2084" s="11">
        <v>1.7089340063838901E-4</v>
      </c>
    </row>
    <row r="2085" spans="2:4" x14ac:dyDescent="0.4">
      <c r="B2085" s="114">
        <v>716.59999999997603</v>
      </c>
      <c r="C2085" s="11">
        <v>0.99955901339475595</v>
      </c>
      <c r="D2085" s="11">
        <v>1.7787261301698099E-4</v>
      </c>
    </row>
    <row r="2086" spans="2:4" x14ac:dyDescent="0.4">
      <c r="B2086" s="114">
        <v>716.79999999997597</v>
      </c>
      <c r="C2086" s="11">
        <v>0.99954613982958096</v>
      </c>
      <c r="D2086" s="11">
        <v>1.85566447120458E-4</v>
      </c>
    </row>
    <row r="2087" spans="2:4" x14ac:dyDescent="0.4">
      <c r="B2087" s="114">
        <v>716.99999999997601</v>
      </c>
      <c r="C2087" s="11">
        <v>0.999532274532976</v>
      </c>
      <c r="D2087" s="11">
        <v>1.9401457578052599E-4</v>
      </c>
    </row>
    <row r="2088" spans="2:4" x14ac:dyDescent="0.4">
      <c r="B2088" s="114">
        <v>717.19999999997594</v>
      </c>
      <c r="C2088" s="11">
        <v>0.99951739346913304</v>
      </c>
      <c r="D2088" s="11">
        <v>2.0325606581754301E-4</v>
      </c>
    </row>
    <row r="2089" spans="2:4" x14ac:dyDescent="0.4">
      <c r="B2089" s="114">
        <v>717.39999999997599</v>
      </c>
      <c r="C2089" s="11">
        <v>0.999501478923425</v>
      </c>
      <c r="D2089" s="11">
        <v>2.13327877453801E-4</v>
      </c>
    </row>
    <row r="2090" spans="2:4" x14ac:dyDescent="0.4">
      <c r="B2090" s="114">
        <v>717.59999999997603</v>
      </c>
      <c r="C2090" s="11">
        <v>0.99948452195611803</v>
      </c>
      <c r="D2090" s="11">
        <v>2.2426294496301699E-4</v>
      </c>
    </row>
    <row r="2091" spans="2:4" x14ac:dyDescent="0.4">
      <c r="B2091" s="114">
        <v>717.79999999997597</v>
      </c>
      <c r="C2091" s="11">
        <v>0.999466525317803</v>
      </c>
      <c r="D2091" s="11">
        <v>2.36087773391953E-4</v>
      </c>
    </row>
    <row r="2092" spans="2:4" x14ac:dyDescent="0.4">
      <c r="B2092" s="114">
        <v>717.99999999997601</v>
      </c>
      <c r="C2092" s="11">
        <v>0.99944750685471195</v>
      </c>
      <c r="D2092" s="11">
        <v>2.4881949347091501E-4</v>
      </c>
    </row>
    <row r="2093" spans="2:4" x14ac:dyDescent="0.4">
      <c r="B2093" s="114">
        <v>718.19999999997594</v>
      </c>
      <c r="C2093" s="11">
        <v>0.99942750341060504</v>
      </c>
      <c r="D2093" s="11">
        <v>2.6246233271826601E-4</v>
      </c>
    </row>
    <row r="2094" spans="2:4" x14ac:dyDescent="0.4">
      <c r="B2094" s="114">
        <v>718.39999999997599</v>
      </c>
      <c r="C2094" s="11">
        <v>0.99940657519605303</v>
      </c>
      <c r="D2094" s="11">
        <v>2.7700349099431297E-4</v>
      </c>
    </row>
    <row r="2095" spans="2:4" x14ac:dyDescent="0.4">
      <c r="B2095" s="114">
        <v>718.59999999997603</v>
      </c>
      <c r="C2095" s="11">
        <v>0.99938481051867001</v>
      </c>
      <c r="D2095" s="11">
        <v>2.9240846985224302E-4</v>
      </c>
    </row>
    <row r="2096" spans="2:4" x14ac:dyDescent="0.4">
      <c r="B2096" s="114">
        <v>718.79999999997597</v>
      </c>
      <c r="C2096" s="11">
        <v>0.99936233073317804</v>
      </c>
      <c r="D2096" s="11">
        <v>3.0861595718514098E-4</v>
      </c>
    </row>
    <row r="2097" spans="2:4" x14ac:dyDescent="0.4">
      <c r="B2097" s="114">
        <v>718.99999999997601</v>
      </c>
      <c r="C2097" s="11">
        <v>0.999339295156773</v>
      </c>
      <c r="D2097" s="11">
        <v>3.2553247366859199E-4</v>
      </c>
    </row>
    <row r="2098" spans="2:4" x14ac:dyDescent="0.4">
      <c r="B2098" s="114">
        <v>719.19999999997594</v>
      </c>
      <c r="C2098" s="11">
        <v>0.999315905579928</v>
      </c>
      <c r="D2098" s="11">
        <v>3.4302710895305402E-4</v>
      </c>
    </row>
    <row r="2099" spans="2:4" x14ac:dyDescent="0.4">
      <c r="B2099" s="114">
        <v>719.39999999997599</v>
      </c>
      <c r="C2099" s="11">
        <v>0.99929240987671897</v>
      </c>
      <c r="D2099" s="11">
        <v>3.6092681532598199E-4</v>
      </c>
    </row>
    <row r="2100" spans="2:4" x14ac:dyDescent="0.4">
      <c r="B2100" s="114">
        <v>719.59999999997603</v>
      </c>
      <c r="C2100" s="11">
        <v>0.99926910408885095</v>
      </c>
      <c r="D2100" s="11">
        <v>3.7901287490732201E-4</v>
      </c>
    </row>
    <row r="2101" spans="2:4" x14ac:dyDescent="0.4">
      <c r="B2101" s="114">
        <v>719.79999999997597</v>
      </c>
      <c r="C2101" s="11">
        <v>0.99924633224834303</v>
      </c>
      <c r="D2101" s="11">
        <v>3.97019289659537E-4</v>
      </c>
    </row>
    <row r="2102" spans="2:4" x14ac:dyDescent="0.4">
      <c r="B2102" s="114">
        <v>719.99999999997601</v>
      </c>
      <c r="C2102" s="11">
        <v>0.99922448314836099</v>
      </c>
      <c r="D2102" s="11">
        <v>4.1463392770184099E-4</v>
      </c>
    </row>
    <row r="2103" spans="2:4" x14ac:dyDescent="0.4">
      <c r="B2103" s="114">
        <v>720.19999999997594</v>
      </c>
      <c r="C2103" s="11">
        <v>0.99920398331131699</v>
      </c>
      <c r="D2103" s="11">
        <v>4.31503248873751E-4</v>
      </c>
    </row>
    <row r="2104" spans="2:4" x14ac:dyDescent="0.4">
      <c r="B2104" s="114">
        <v>720.39999999997599</v>
      </c>
      <c r="C2104" s="11">
        <v>0.999185285580245</v>
      </c>
      <c r="D2104" s="11">
        <v>4.4724128483530402E-4</v>
      </c>
    </row>
    <row r="2105" spans="2:4" x14ac:dyDescent="0.4">
      <c r="B2105" s="114">
        <v>720.59999999997603</v>
      </c>
      <c r="C2105" s="11">
        <v>0.99916885309919801</v>
      </c>
      <c r="D2105" s="11">
        <v>4.6144324363071301E-4</v>
      </c>
    </row>
    <row r="2106" spans="2:4" x14ac:dyDescent="0.4">
      <c r="B2106" s="114">
        <v>720.79999999997597</v>
      </c>
      <c r="C2106" s="11">
        <v>0.99915513899914499</v>
      </c>
      <c r="D2106" s="11">
        <v>4.7370355766945799E-4</v>
      </c>
    </row>
    <row r="2107" spans="2:4" x14ac:dyDescent="0.4">
      <c r="B2107" s="114">
        <v>720.99999999997601</v>
      </c>
      <c r="C2107" s="11">
        <v>0.99914456276984698</v>
      </c>
      <c r="D2107" s="11">
        <v>4.8363754235062402E-4</v>
      </c>
    </row>
    <row r="2108" spans="2:4" x14ac:dyDescent="0.4">
      <c r="B2108" s="114">
        <v>721.19999999997594</v>
      </c>
      <c r="C2108" s="11">
        <v>0.99913748502491395</v>
      </c>
      <c r="D2108" s="11">
        <v>4.9090509666693295E-4</v>
      </c>
    </row>
    <row r="2109" spans="2:4" x14ac:dyDescent="0.4">
      <c r="B2109" s="114">
        <v>721.39999999997599</v>
      </c>
      <c r="C2109" s="11">
        <v>0.99913418300115298</v>
      </c>
      <c r="D2109" s="11">
        <v>4.9523421900741897E-4</v>
      </c>
    </row>
    <row r="2110" spans="2:4" x14ac:dyDescent="0.4">
      <c r="B2110" s="114">
        <v>721.59999999997603</v>
      </c>
      <c r="C2110" s="11">
        <v>0.99913482949981502</v>
      </c>
      <c r="D2110" s="11">
        <v>4.9644170903421895E-4</v>
      </c>
    </row>
    <row r="2111" spans="2:4" x14ac:dyDescent="0.4">
      <c r="B2111" s="114">
        <v>721.79999999997597</v>
      </c>
      <c r="C2111" s="11">
        <v>0.99913947792767699</v>
      </c>
      <c r="D2111" s="11">
        <v>4.9444843111141803E-4</v>
      </c>
    </row>
    <row r="2112" spans="2:4" x14ac:dyDescent="0.4">
      <c r="B2112" s="114">
        <v>721.99999999997601</v>
      </c>
      <c r="C2112" s="11">
        <v>0.99914805555834496</v>
      </c>
      <c r="D2112" s="11">
        <v>4.8928700319472295E-4</v>
      </c>
    </row>
    <row r="2113" spans="2:4" x14ac:dyDescent="0.4">
      <c r="B2113" s="114">
        <v>722.19999999997594</v>
      </c>
      <c r="C2113" s="11">
        <v>0.99916036615418702</v>
      </c>
      <c r="D2113" s="11">
        <v>4.8110070806297401E-4</v>
      </c>
    </row>
    <row r="2114" spans="2:4" x14ac:dyDescent="0.4">
      <c r="B2114" s="114">
        <v>722.39999999997599</v>
      </c>
      <c r="C2114" s="11">
        <v>0.999176101850348</v>
      </c>
      <c r="D2114" s="11">
        <v>4.7013362217543299E-4</v>
      </c>
    </row>
    <row r="2115" spans="2:4" x14ac:dyDescent="0.4">
      <c r="B2115" s="114">
        <v>722.59999999997603</v>
      </c>
      <c r="C2115" s="11">
        <v>0.99919486293743898</v>
      </c>
      <c r="D2115" s="11">
        <v>4.5671317483688502E-4</v>
      </c>
    </row>
    <row r="2116" spans="2:4" x14ac:dyDescent="0.4">
      <c r="B2116" s="114">
        <v>722.79999999997597</v>
      </c>
      <c r="C2116" s="11">
        <v>0.99921618314319505</v>
      </c>
      <c r="D2116" s="11">
        <v>4.4122739426730401E-4</v>
      </c>
    </row>
    <row r="2117" spans="2:4" x14ac:dyDescent="0.4">
      <c r="B2117" s="114">
        <v>722.99999999997601</v>
      </c>
      <c r="C2117" s="11">
        <v>0.99923955750214699</v>
      </c>
      <c r="D2117" s="11">
        <v>4.2409959681075299E-4</v>
      </c>
    </row>
    <row r="2118" spans="2:4" x14ac:dyDescent="0.4">
      <c r="B2118" s="114">
        <v>723.19999999997594</v>
      </c>
      <c r="C2118" s="11">
        <v>0.99926446986567197</v>
      </c>
      <c r="D2118" s="11">
        <v>4.0576332345805598E-4</v>
      </c>
    </row>
    <row r="2119" spans="2:4" x14ac:dyDescent="0.4">
      <c r="B2119" s="114">
        <v>723.39999999997599</v>
      </c>
      <c r="C2119" s="11">
        <v>0.99929041754110104</v>
      </c>
      <c r="D2119" s="11">
        <v>3.8663991687507899E-4</v>
      </c>
    </row>
    <row r="2120" spans="2:4" x14ac:dyDescent="0.4">
      <c r="B2120" s="114">
        <v>723.59999999997603</v>
      </c>
      <c r="C2120" s="11">
        <v>0.99931693129871602</v>
      </c>
      <c r="D2120" s="11">
        <v>3.6712041342694998E-4</v>
      </c>
    </row>
    <row r="2121" spans="2:4" x14ac:dyDescent="0.4">
      <c r="B2121" s="114">
        <v>723.79999999997597</v>
      </c>
      <c r="C2121" s="11">
        <v>0.99934358985010097</v>
      </c>
      <c r="D2121" s="11">
        <v>3.4755259414651697E-4</v>
      </c>
    </row>
    <row r="2122" spans="2:4" x14ac:dyDescent="0.4">
      <c r="B2122" s="114">
        <v>723.99999999997601</v>
      </c>
      <c r="C2122" s="11">
        <v>0.99937002870397196</v>
      </c>
      <c r="D2122" s="11">
        <v>3.2823326915016303E-4</v>
      </c>
    </row>
    <row r="2123" spans="2:4" x14ac:dyDescent="0.4">
      <c r="B2123" s="114">
        <v>724.19999999997594</v>
      </c>
      <c r="C2123" s="11">
        <v>0.99939594391726005</v>
      </c>
      <c r="D2123" s="11">
        <v>3.0940528294752301E-4</v>
      </c>
    </row>
    <row r="2124" spans="2:4" x14ac:dyDescent="0.4">
      <c r="B2124" s="114">
        <v>724.39999999997599</v>
      </c>
      <c r="C2124" s="11">
        <v>0.99942109164759596</v>
      </c>
      <c r="D2124" s="11">
        <v>2.9125836250656803E-4</v>
      </c>
    </row>
    <row r="2125" spans="2:4" x14ac:dyDescent="0.4">
      <c r="B2125" s="114">
        <v>724.59999999997603</v>
      </c>
      <c r="C2125" s="11">
        <v>0.99944528465437199</v>
      </c>
      <c r="D2125" s="11">
        <v>2.7393273744632499E-4</v>
      </c>
    </row>
    <row r="2126" spans="2:4" x14ac:dyDescent="0.4">
      <c r="B2126" s="114">
        <v>724.79999999997597</v>
      </c>
      <c r="C2126" s="11">
        <v>0.99946838674099003</v>
      </c>
      <c r="D2126" s="11">
        <v>2.5752456314968202E-4</v>
      </c>
    </row>
    <row r="2127" spans="2:4" x14ac:dyDescent="0.4">
      <c r="B2127" s="114">
        <v>724.99999999997601</v>
      </c>
      <c r="C2127" s="11">
        <v>0.99949030607447298</v>
      </c>
      <c r="D2127" s="11">
        <v>2.4209227062336699E-4</v>
      </c>
    </row>
    <row r="2128" spans="2:4" x14ac:dyDescent="0.4">
      <c r="B2128" s="114">
        <v>725.19999999997594</v>
      </c>
      <c r="C2128" s="11">
        <v>0.99951098813257</v>
      </c>
      <c r="D2128" s="11">
        <v>2.2766315087700701E-4</v>
      </c>
    </row>
    <row r="2129" spans="2:4" x14ac:dyDescent="0.4">
      <c r="B2129" s="114">
        <v>725.39999999997599</v>
      </c>
      <c r="C2129" s="11">
        <v>0.99953040881744304</v>
      </c>
      <c r="D2129" s="11">
        <v>2.14239683305129E-4</v>
      </c>
    </row>
    <row r="2130" spans="2:4" x14ac:dyDescent="0.4">
      <c r="B2130" s="114">
        <v>725.59999999997603</v>
      </c>
      <c r="C2130" s="11">
        <v>0.99954856808888803</v>
      </c>
      <c r="D2130" s="11">
        <v>2.0180529640533999E-4</v>
      </c>
    </row>
    <row r="2131" spans="2:4" x14ac:dyDescent="0.4">
      <c r="B2131" s="114">
        <v>725.79999999997597</v>
      </c>
      <c r="C2131" s="11">
        <v>0.99956548431638104</v>
      </c>
      <c r="D2131" s="11">
        <v>1.9032939496368601E-4</v>
      </c>
    </row>
    <row r="2132" spans="2:4" x14ac:dyDescent="0.4">
      <c r="B2132" s="114">
        <v>725.99999999997601</v>
      </c>
      <c r="C2132" s="11">
        <v>0.99958118943254604</v>
      </c>
      <c r="D2132" s="11">
        <v>1.7977159656938299E-4</v>
      </c>
    </row>
    <row r="2133" spans="2:4" x14ac:dyDescent="0.4">
      <c r="B2133" s="114">
        <v>726.19999999997594</v>
      </c>
      <c r="C2133" s="11">
        <v>0.99959572489480497</v>
      </c>
      <c r="D2133" s="11">
        <v>1.7008519198740299E-4</v>
      </c>
    </row>
    <row r="2134" spans="2:4" x14ac:dyDescent="0.4">
      <c r="B2134" s="114">
        <v>726.39999999997599</v>
      </c>
      <c r="C2134" s="11">
        <v>0.99960913840598398</v>
      </c>
      <c r="D2134" s="11">
        <v>1.61219892319774E-4</v>
      </c>
    </row>
    <row r="2135" spans="2:4" x14ac:dyDescent="0.4">
      <c r="B2135" s="114">
        <v>726.59999999997603</v>
      </c>
      <c r="C2135" s="11">
        <v>0.99962148127334904</v>
      </c>
      <c r="D2135" s="11">
        <v>1.5312396859202101E-4</v>
      </c>
    </row>
    <row r="2136" spans="2:4" x14ac:dyDescent="0.4">
      <c r="B2136" s="114">
        <v>726.79999999997597</v>
      </c>
      <c r="C2136" s="11">
        <v>0.99963280636739105</v>
      </c>
      <c r="D2136" s="11">
        <v>1.4574585148761099E-4</v>
      </c>
    </row>
    <row r="2137" spans="2:4" x14ac:dyDescent="0.4">
      <c r="B2137" s="114">
        <v>726.99999999997601</v>
      </c>
      <c r="C2137" s="11">
        <v>0.99964316657647601</v>
      </c>
      <c r="D2137" s="11">
        <v>1.39035290879656E-4</v>
      </c>
    </row>
    <row r="2138" spans="2:4" x14ac:dyDescent="0.4">
      <c r="B2138" s="114">
        <v>727.19999999997594</v>
      </c>
      <c r="C2138" s="11">
        <v>0.99965261366372404</v>
      </c>
      <c r="D2138" s="11">
        <v>1.3294416406766499E-4</v>
      </c>
    </row>
    <row r="2139" spans="2:4" x14ac:dyDescent="0.4">
      <c r="B2139" s="114">
        <v>727.39999999997599</v>
      </c>
      <c r="C2139" s="11">
        <v>0.99966119744787096</v>
      </c>
      <c r="D2139" s="11">
        <v>1.2742700778289599E-4</v>
      </c>
    </row>
    <row r="2140" spans="2:4" x14ac:dyDescent="0.4">
      <c r="B2140" s="114">
        <v>727.59999999997603</v>
      </c>
      <c r="C2140" s="11">
        <v>0.99966896524071702</v>
      </c>
      <c r="D2140" s="11">
        <v>1.22441337489017E-4</v>
      </c>
    </row>
    <row r="2141" spans="2:4" x14ac:dyDescent="0.4">
      <c r="B2141" s="114">
        <v>727.79999999997597</v>
      </c>
      <c r="C2141" s="11">
        <v>0.99967596148399096</v>
      </c>
      <c r="D2141" s="11">
        <v>1.17947806844412E-4</v>
      </c>
    </row>
    <row r="2142" spans="2:4" x14ac:dyDescent="0.4">
      <c r="B2142" s="114">
        <v>727.99999999997601</v>
      </c>
      <c r="C2142" s="11">
        <v>0.99968222753925495</v>
      </c>
      <c r="D2142" s="11">
        <v>1.13910249436727E-4</v>
      </c>
    </row>
    <row r="2143" spans="2:4" x14ac:dyDescent="0.4">
      <c r="B2143" s="114">
        <v>728.19999999997594</v>
      </c>
      <c r="C2143" s="11">
        <v>0.99968780159265402</v>
      </c>
      <c r="D2143" s="11">
        <v>1.10295635996603E-4</v>
      </c>
    </row>
    <row r="2144" spans="2:4" x14ac:dyDescent="0.4">
      <c r="B2144" s="114">
        <v>728.39999999997599</v>
      </c>
      <c r="C2144" s="11">
        <v>0.99969271864563503</v>
      </c>
      <c r="D2144" s="11">
        <v>1.0707397216495099E-4</v>
      </c>
    </row>
    <row r="2145" spans="2:4" x14ac:dyDescent="0.4">
      <c r="B2145" s="114">
        <v>728.59999999997603</v>
      </c>
      <c r="C2145" s="11">
        <v>0.99969701057177396</v>
      </c>
      <c r="D2145" s="11">
        <v>1.04218157978087E-4</v>
      </c>
    </row>
    <row r="2146" spans="2:4" x14ac:dyDescent="0.4">
      <c r="B2146" s="114">
        <v>728.79999999997597</v>
      </c>
      <c r="C2146" s="11">
        <v>0.99970070621424501</v>
      </c>
      <c r="D2146" s="11">
        <v>1.01703824783186E-4</v>
      </c>
    </row>
    <row r="2147" spans="2:4" x14ac:dyDescent="0.4">
      <c r="B2147" s="114">
        <v>728.99999999997601</v>
      </c>
      <c r="C2147" s="11">
        <v>0.99970383151310704</v>
      </c>
      <c r="D2147" s="11">
        <v>9.9509159165807106E-5</v>
      </c>
    </row>
    <row r="2148" spans="2:4" x14ac:dyDescent="0.4">
      <c r="B2148" s="114">
        <v>729.19999999997594</v>
      </c>
      <c r="C2148" s="11">
        <v>0.99970640965350399</v>
      </c>
      <c r="D2148" s="11">
        <v>9.7614721375573497E-5</v>
      </c>
    </row>
    <row r="2149" spans="2:4" x14ac:dyDescent="0.4">
      <c r="B2149" s="114">
        <v>729.39999999997599</v>
      </c>
      <c r="C2149" s="11">
        <v>0.99970846122772405</v>
      </c>
      <c r="D2149" s="11">
        <v>9.6003263388304204E-5</v>
      </c>
    </row>
    <row r="2150" spans="2:4" x14ac:dyDescent="0.4">
      <c r="B2150" s="114">
        <v>729.59999999997603</v>
      </c>
      <c r="C2150" s="11">
        <v>0.99971000440640401</v>
      </c>
      <c r="D2150" s="11">
        <v>9.4659549834727596E-5</v>
      </c>
    </row>
    <row r="2151" spans="2:4" x14ac:dyDescent="0.4">
      <c r="B2151" s="114">
        <v>729.79999999997597</v>
      </c>
      <c r="C2151" s="11">
        <v>0.99971105511611003</v>
      </c>
      <c r="D2151" s="11">
        <v>9.3570183554863095E-5</v>
      </c>
    </row>
    <row r="2152" spans="2:4" x14ac:dyDescent="0.4">
      <c r="B2152" s="114">
        <v>729.99999999997601</v>
      </c>
      <c r="C2152" s="11">
        <v>0.999711627221752</v>
      </c>
      <c r="D2152" s="11">
        <v>9.2723436405799003E-5</v>
      </c>
    </row>
    <row r="2153" spans="2:4" x14ac:dyDescent="0.4">
      <c r="B2153" s="114">
        <v>730.19999999997594</v>
      </c>
      <c r="C2153" s="11">
        <v>0.99971173271408198</v>
      </c>
      <c r="D2153" s="11">
        <v>9.21090850732512E-5</v>
      </c>
    </row>
    <row r="2154" spans="2:4" x14ac:dyDescent="0.4">
      <c r="B2154" s="114">
        <v>730.39999999997599</v>
      </c>
      <c r="C2154" s="11">
        <v>0.99971138190348896</v>
      </c>
      <c r="D2154" s="11">
        <v>9.1718250906443807E-5</v>
      </c>
    </row>
    <row r="2155" spans="2:4" x14ac:dyDescent="0.4">
      <c r="B2155" s="114">
        <v>730.59999999997603</v>
      </c>
      <c r="C2155" s="11">
        <v>0.99971058361890797</v>
      </c>
      <c r="D2155" s="11">
        <v>9.1543242418887604E-5</v>
      </c>
    </row>
    <row r="2156" spans="2:4" x14ac:dyDescent="0.4">
      <c r="B2156" s="114">
        <v>730.79999999997597</v>
      </c>
      <c r="C2156" s="11">
        <v>0.99970934541660295</v>
      </c>
      <c r="D2156" s="11">
        <v>9.1577398691692596E-5</v>
      </c>
    </row>
    <row r="2157" spans="2:4" x14ac:dyDescent="0.4">
      <c r="B2157" s="114">
        <v>730.99999999997601</v>
      </c>
      <c r="C2157" s="11">
        <v>0.99970767380127901</v>
      </c>
      <c r="D2157" s="11">
        <v>9.1814931458951594E-5</v>
      </c>
    </row>
    <row r="2158" spans="2:4" x14ac:dyDescent="0.4">
      <c r="B2158" s="114">
        <v>731.19999999997503</v>
      </c>
      <c r="C2158" s="11">
        <v>0.99970557446251795</v>
      </c>
      <c r="D2158" s="11">
        <v>9.2250763493245195E-5</v>
      </c>
    </row>
    <row r="2159" spans="2:4" x14ac:dyDescent="0.4">
      <c r="B2159" s="114">
        <v>731.39999999997497</v>
      </c>
      <c r="C2159" s="11">
        <v>0.99970305253001801</v>
      </c>
      <c r="D2159" s="11">
        <v>9.2880360769330607E-5</v>
      </c>
    </row>
    <row r="2160" spans="2:4" x14ac:dyDescent="0.4">
      <c r="B2160" s="114">
        <v>731.59999999997501</v>
      </c>
      <c r="C2160" s="11">
        <v>0.99970011285142202</v>
      </c>
      <c r="D2160" s="11">
        <v>9.3699555821261994E-5</v>
      </c>
    </row>
    <row r="2161" spans="2:4" x14ac:dyDescent="0.4">
      <c r="B2161" s="114">
        <v>731.79999999997494</v>
      </c>
      <c r="C2161" s="11">
        <v>0.99969676029652199</v>
      </c>
      <c r="D2161" s="11">
        <v>9.4704359747016403E-5</v>
      </c>
    </row>
    <row r="2162" spans="2:4" x14ac:dyDescent="0.4">
      <c r="B2162" s="114">
        <v>731.99999999997499</v>
      </c>
      <c r="C2162" s="11">
        <v>0.99969300009149697</v>
      </c>
      <c r="D2162" s="11">
        <v>9.58907604802286E-5</v>
      </c>
    </row>
    <row r="2163" spans="2:4" x14ac:dyDescent="0.4">
      <c r="B2163" s="114">
        <v>732.19999999997503</v>
      </c>
      <c r="C2163" s="11">
        <v>0.99968883818563403</v>
      </c>
      <c r="D2163" s="11">
        <v>9.7254505644853707E-5</v>
      </c>
    </row>
    <row r="2164" spans="2:4" x14ac:dyDescent="0.4">
      <c r="B2164" s="114">
        <v>732.39999999997497</v>
      </c>
      <c r="C2164" s="11">
        <v>0.99968428165190304</v>
      </c>
      <c r="D2164" s="11">
        <v>9.87908689765558E-5</v>
      </c>
    </row>
    <row r="2165" spans="2:4" x14ac:dyDescent="0.4">
      <c r="B2165" s="114">
        <v>732.59999999997501</v>
      </c>
      <c r="C2165" s="11">
        <v>0.99967933913046902</v>
      </c>
      <c r="D2165" s="11">
        <v>1.00494396558955E-4</v>
      </c>
    </row>
    <row r="2166" spans="2:4" x14ac:dyDescent="0.4">
      <c r="B2166" s="114">
        <v>732.79999999997494</v>
      </c>
      <c r="C2166" s="11">
        <v>0.99967402130849004</v>
      </c>
      <c r="D2166" s="11">
        <v>1.02358635835553E-4</v>
      </c>
    </row>
    <row r="2167" spans="2:4" x14ac:dyDescent="0.4">
      <c r="B2167" s="114">
        <v>732.99999999997499</v>
      </c>
      <c r="C2167" s="11">
        <v>0.99966834143484795</v>
      </c>
      <c r="D2167" s="11">
        <v>1.04375848932821E-4</v>
      </c>
    </row>
    <row r="2168" spans="2:4" x14ac:dyDescent="0.4">
      <c r="B2168" s="114">
        <v>733.19999999997503</v>
      </c>
      <c r="C2168" s="11">
        <v>0.99966231586619603</v>
      </c>
      <c r="D2168" s="11">
        <v>1.06536713492703E-4</v>
      </c>
    </row>
    <row r="2169" spans="2:4" x14ac:dyDescent="0.4">
      <c r="B2169" s="114">
        <v>733.39999999997497</v>
      </c>
      <c r="C2169" s="11">
        <v>0.99965596463639295</v>
      </c>
      <c r="D2169" s="11">
        <v>1.08830016750211E-4</v>
      </c>
    </row>
    <row r="2170" spans="2:4" x14ac:dyDescent="0.4">
      <c r="B2170" s="114">
        <v>733.59999999997501</v>
      </c>
      <c r="C2170" s="11">
        <v>0.99964931203755103</v>
      </c>
      <c r="D2170" s="11">
        <v>1.11242351180804E-4</v>
      </c>
    </row>
    <row r="2171" spans="2:4" x14ac:dyDescent="0.4">
      <c r="B2171" s="114">
        <v>733.79999999997494</v>
      </c>
      <c r="C2171" s="11">
        <v>0.99964238719626397</v>
      </c>
      <c r="D2171" s="11">
        <v>1.1375782295787799E-4</v>
      </c>
    </row>
    <row r="2172" spans="2:4" x14ac:dyDescent="0.4">
      <c r="B2172" s="114">
        <v>733.99999999997499</v>
      </c>
      <c r="C2172" s="11">
        <v>0.99963522462355103</v>
      </c>
      <c r="D2172" s="11">
        <v>1.16357787579752E-4</v>
      </c>
    </row>
    <row r="2173" spans="2:4" x14ac:dyDescent="0.4">
      <c r="B2173" s="114">
        <v>734.19999999997503</v>
      </c>
      <c r="C2173" s="11">
        <v>0.99962786471001197</v>
      </c>
      <c r="D2173" s="11">
        <v>1.19020631528788E-4</v>
      </c>
    </row>
    <row r="2174" spans="2:4" x14ac:dyDescent="0.4">
      <c r="B2174" s="114">
        <v>734.39999999997497</v>
      </c>
      <c r="C2174" s="11">
        <v>0.99962035413221095</v>
      </c>
      <c r="D2174" s="11">
        <v>1.21721621874188E-4</v>
      </c>
    </row>
    <row r="2175" spans="2:4" x14ac:dyDescent="0.4">
      <c r="B2175" s="114">
        <v>734.59999999997501</v>
      </c>
      <c r="C2175" s="11">
        <v>0.99961274614682405</v>
      </c>
      <c r="D2175" s="11">
        <v>1.2443283504747101E-4</v>
      </c>
    </row>
    <row r="2176" spans="2:4" x14ac:dyDescent="0.4">
      <c r="B2176" s="114">
        <v>734.79999999997494</v>
      </c>
      <c r="C2176" s="11">
        <v>0.99960510071999498</v>
      </c>
      <c r="D2176" s="11">
        <v>1.27123198840469E-4</v>
      </c>
    </row>
    <row r="2177" spans="2:4" x14ac:dyDescent="0.4">
      <c r="B2177" s="114">
        <v>734.99999999997499</v>
      </c>
      <c r="C2177" s="11">
        <v>0.99959748445133301</v>
      </c>
      <c r="D2177" s="11">
        <v>1.29758669599443E-4</v>
      </c>
    </row>
    <row r="2178" spans="2:4" x14ac:dyDescent="0.4">
      <c r="B2178" s="114">
        <v>735.19999999997503</v>
      </c>
      <c r="C2178" s="11">
        <v>0.99958997025367602</v>
      </c>
      <c r="D2178" s="11">
        <v>1.32302563619097E-4</v>
      </c>
    </row>
    <row r="2179" spans="2:4" x14ac:dyDescent="0.4">
      <c r="B2179" s="114">
        <v>735.39999999997497</v>
      </c>
      <c r="C2179" s="11">
        <v>0.99958263675282499</v>
      </c>
      <c r="D2179" s="11">
        <v>1.3471605788301701E-4</v>
      </c>
    </row>
    <row r="2180" spans="2:4" x14ac:dyDescent="0.4">
      <c r="B2180" s="114">
        <v>735.59999999997501</v>
      </c>
      <c r="C2180" s="11">
        <v>0.99957556738054198</v>
      </c>
      <c r="D2180" s="11">
        <v>1.3695886738738201E-4</v>
      </c>
    </row>
    <row r="2181" spans="2:4" x14ac:dyDescent="0.4">
      <c r="B2181" s="114">
        <v>735.79999999997494</v>
      </c>
      <c r="C2181" s="11">
        <v>0.99956884914703004</v>
      </c>
      <c r="D2181" s="11">
        <v>1.3899009569311101E-4</v>
      </c>
    </row>
    <row r="2182" spans="2:4" x14ac:dyDescent="0.4">
      <c r="B2182" s="114">
        <v>735.99999999997499</v>
      </c>
      <c r="C2182" s="11">
        <v>0.99956257109674396</v>
      </c>
      <c r="D2182" s="11">
        <v>1.40769242503526E-4</v>
      </c>
    </row>
    <row r="2183" spans="2:4" x14ac:dyDescent="0.4">
      <c r="B2183" s="114">
        <v>736.19999999997503</v>
      </c>
      <c r="C2183" s="11">
        <v>0.99955682247553701</v>
      </c>
      <c r="D2183" s="11">
        <v>1.42257335136057E-4</v>
      </c>
    </row>
    <row r="2184" spans="2:4" x14ac:dyDescent="0.4">
      <c r="B2184" s="114">
        <v>736.39999999997497</v>
      </c>
      <c r="C2184" s="11">
        <v>0.99955169065865901</v>
      </c>
      <c r="D2184" s="11">
        <v>1.4341813721422401E-4</v>
      </c>
    </row>
    <row r="2185" spans="2:4" x14ac:dyDescent="0.4">
      <c r="B2185" s="114">
        <v>736.59999999997501</v>
      </c>
      <c r="C2185" s="11">
        <v>0.99954725888329599</v>
      </c>
      <c r="D2185" s="11">
        <v>1.4421939835572E-4</v>
      </c>
    </row>
    <row r="2186" spans="2:4" x14ac:dyDescent="0.4">
      <c r="B2186" s="114">
        <v>736.79999999997494</v>
      </c>
      <c r="C2186" s="11">
        <v>0.99954360390882502</v>
      </c>
      <c r="D2186" s="11">
        <v>1.4463405389919401E-4</v>
      </c>
    </row>
    <row r="2187" spans="2:4" x14ac:dyDescent="0.4">
      <c r="B2187" s="114">
        <v>736.99999999997499</v>
      </c>
      <c r="C2187" s="11">
        <v>0.99954079370927695</v>
      </c>
      <c r="D2187" s="11">
        <v>1.4464130531953001E-4</v>
      </c>
    </row>
    <row r="2188" spans="2:4" x14ac:dyDescent="0.4">
      <c r="B2188" s="114">
        <v>737.19999999997503</v>
      </c>
      <c r="C2188" s="11">
        <v>0.999538885313079</v>
      </c>
      <c r="D2188" s="11">
        <v>1.4422751275300401E-4</v>
      </c>
    </row>
    <row r="2189" spans="2:4" x14ac:dyDescent="0.4">
      <c r="B2189" s="114">
        <v>737.39999999997497</v>
      </c>
      <c r="C2189" s="11">
        <v>0.99953792290965404</v>
      </c>
      <c r="D2189" s="11">
        <v>1.4338683614864E-4</v>
      </c>
    </row>
    <row r="2190" spans="2:4" x14ac:dyDescent="0.4">
      <c r="B2190" s="114">
        <v>737.59999999997501</v>
      </c>
      <c r="C2190" s="11">
        <v>0.99953793633343302</v>
      </c>
      <c r="D2190" s="11">
        <v>1.4212157599220599E-4</v>
      </c>
    </row>
    <row r="2191" spans="2:4" x14ac:dyDescent="0.4">
      <c r="B2191" s="114">
        <v>737.79999999997494</v>
      </c>
      <c r="C2191" s="11">
        <v>0.999538940017213</v>
      </c>
      <c r="D2191" s="11">
        <v>1.4044218434775601E-4</v>
      </c>
    </row>
    <row r="2192" spans="2:4" x14ac:dyDescent="0.4">
      <c r="B2192" s="114">
        <v>737.99999999997499</v>
      </c>
      <c r="C2192" s="11">
        <v>0.99954093248001896</v>
      </c>
      <c r="D2192" s="11">
        <v>1.3836694019670999E-4</v>
      </c>
    </row>
    <row r="2193" spans="2:4" x14ac:dyDescent="0.4">
      <c r="B2193" s="114">
        <v>738.19999999997503</v>
      </c>
      <c r="C2193" s="11">
        <v>0.99954389638072605</v>
      </c>
      <c r="D2193" s="11">
        <v>1.3592130863083099E-4</v>
      </c>
    </row>
    <row r="2194" spans="2:4" x14ac:dyDescent="0.4">
      <c r="B2194" s="114">
        <v>738.39999999997497</v>
      </c>
      <c r="C2194" s="11">
        <v>0.99954779913578096</v>
      </c>
      <c r="D2194" s="11">
        <v>1.3313702476880801E-4</v>
      </c>
    </row>
    <row r="2195" spans="2:4" x14ac:dyDescent="0.4">
      <c r="B2195" s="114">
        <v>738.59999999997501</v>
      </c>
      <c r="C2195" s="11">
        <v>0.99955259406796804</v>
      </c>
      <c r="D2195" s="11">
        <v>1.3005095083605501E-4</v>
      </c>
    </row>
    <row r="2196" spans="2:4" x14ac:dyDescent="0.4">
      <c r="B2196" s="114">
        <v>738.79999999997494</v>
      </c>
      <c r="C2196" s="11">
        <v>0.99955822200282896</v>
      </c>
      <c r="D2196" s="11">
        <v>1.26703792213756E-4</v>
      </c>
    </row>
    <row r="2197" spans="2:4" x14ac:dyDescent="0.4">
      <c r="B2197" s="114">
        <v>738.99999999997499</v>
      </c>
      <c r="C2197" s="11">
        <v>0.99956461322210499</v>
      </c>
      <c r="D2197" s="11">
        <v>1.2313874674992699E-4</v>
      </c>
    </row>
    <row r="2198" spans="2:4" x14ac:dyDescent="0.4">
      <c r="B2198" s="114">
        <v>739.19999999997503</v>
      </c>
      <c r="C2198" s="11">
        <v>0.99957168966503096</v>
      </c>
      <c r="D2198" s="11">
        <v>1.19400161198448E-4</v>
      </c>
    </row>
    <row r="2199" spans="2:4" x14ac:dyDescent="0.4">
      <c r="B2199" s="114">
        <v>739.39999999997497</v>
      </c>
      <c r="C2199" s="11">
        <v>0.99957936725944796</v>
      </c>
      <c r="D2199" s="11">
        <v>1.15532263049041E-4</v>
      </c>
    </row>
    <row r="2200" spans="2:4" x14ac:dyDescent="0.4">
      <c r="B2200" s="114">
        <v>739.59999999997501</v>
      </c>
      <c r="C2200" s="11">
        <v>0.99958755826709</v>
      </c>
      <c r="D2200" s="11">
        <v>1.11578023772156E-4</v>
      </c>
    </row>
    <row r="2201" spans="2:4" x14ac:dyDescent="0.4">
      <c r="B2201" s="114">
        <v>739.79999999997494</v>
      </c>
      <c r="C2201" s="11">
        <v>0.99959617353758601</v>
      </c>
      <c r="D2201" s="11">
        <v>1.07578194312719E-4</v>
      </c>
    </row>
    <row r="2202" spans="2:4" x14ac:dyDescent="0.4">
      <c r="B2202" s="114">
        <v>739.99999999997499</v>
      </c>
      <c r="C2202" s="11">
        <v>0.99960512458242401</v>
      </c>
      <c r="D2202" s="11">
        <v>1.0357053740430699E-4</v>
      </c>
    </row>
    <row r="2203" spans="2:4" x14ac:dyDescent="0.4">
      <c r="B2203" s="114">
        <v>740.19999999997503</v>
      </c>
      <c r="C2203" s="11">
        <v>0.999614325399097</v>
      </c>
      <c r="D2203" s="11">
        <v>9.9589265225635506E-5</v>
      </c>
    </row>
    <row r="2204" spans="2:4" x14ac:dyDescent="0.4">
      <c r="B2204" s="114">
        <v>740.39999999997497</v>
      </c>
      <c r="C2204" s="11">
        <v>0.99962369399738404</v>
      </c>
      <c r="D2204" s="11">
        <v>9.5664677535238604E-5</v>
      </c>
    </row>
    <row r="2205" spans="2:4" x14ac:dyDescent="0.4">
      <c r="B2205" s="114">
        <v>740.59999999997501</v>
      </c>
      <c r="C2205" s="11">
        <v>0.99963315361882599</v>
      </c>
      <c r="D2205" s="11">
        <v>9.1822987341287399E-5</v>
      </c>
    </row>
    <row r="2206" spans="2:4" x14ac:dyDescent="0.4">
      <c r="B2206" s="114">
        <v>740.79999999997494</v>
      </c>
      <c r="C2206" s="11">
        <v>0.99964263363502004</v>
      </c>
      <c r="D2206" s="11">
        <v>8.8086306797723995E-5</v>
      </c>
    </row>
    <row r="2207" spans="2:4" x14ac:dyDescent="0.4">
      <c r="B2207" s="114">
        <v>740.99999999997499</v>
      </c>
      <c r="C2207" s="11">
        <v>0.99965207013813895</v>
      </c>
      <c r="D2207" s="11">
        <v>8.4472766595409697E-5</v>
      </c>
    </row>
    <row r="2208" spans="2:4" x14ac:dyDescent="0.4">
      <c r="B2208" s="114">
        <v>741.19999999997503</v>
      </c>
      <c r="C2208" s="11">
        <v>0.99966140625185596</v>
      </c>
      <c r="D2208" s="11">
        <v>8.0996739716226405E-5</v>
      </c>
    </row>
    <row r="2209" spans="2:4" x14ac:dyDescent="0.4">
      <c r="B2209" s="114">
        <v>741.39999999997497</v>
      </c>
      <c r="C2209" s="11">
        <v>0.99967059219838705</v>
      </c>
      <c r="D2209" s="11">
        <v>7.7669140537479702E-5</v>
      </c>
    </row>
    <row r="2210" spans="2:4" x14ac:dyDescent="0.4">
      <c r="B2210" s="114">
        <v>741.59999999997501</v>
      </c>
      <c r="C2210" s="11">
        <v>0.99967958516211297</v>
      </c>
      <c r="D2210" s="11">
        <v>7.4497772646814396E-5</v>
      </c>
    </row>
    <row r="2211" spans="2:4" x14ac:dyDescent="0.4">
      <c r="B2211" s="114">
        <v>741.79999999997494</v>
      </c>
      <c r="C2211" s="11">
        <v>0.99968834899178904</v>
      </c>
      <c r="D2211" s="11">
        <v>7.1487702214946105E-5</v>
      </c>
    </row>
    <row r="2212" spans="2:4" x14ac:dyDescent="0.4">
      <c r="B2212" s="114">
        <v>741.99999999997499</v>
      </c>
      <c r="C2212" s="11">
        <v>0.99969685378192097</v>
      </c>
      <c r="D2212" s="11">
        <v>6.8641637827393301E-5</v>
      </c>
    </row>
    <row r="2213" spans="2:4" x14ac:dyDescent="0.4">
      <c r="B2213" s="114">
        <v>742.19999999997503</v>
      </c>
      <c r="C2213" s="11">
        <v>0.99970507537298203</v>
      </c>
      <c r="D2213" s="11">
        <v>6.5960302296299306E-5</v>
      </c>
    </row>
    <row r="2214" spans="2:4" x14ac:dyDescent="0.4">
      <c r="B2214" s="114">
        <v>742.39999999997497</v>
      </c>
      <c r="C2214" s="11">
        <v>0.99971299480452103</v>
      </c>
      <c r="D2214" s="11">
        <v>6.3442786296203393E-5</v>
      </c>
    </row>
    <row r="2215" spans="2:4" x14ac:dyDescent="0.4">
      <c r="B2215" s="114">
        <v>742.59999999997501</v>
      </c>
      <c r="C2215" s="11">
        <v>0.999720597729712</v>
      </c>
      <c r="D2215" s="11">
        <v>6.1086872850105904E-5</v>
      </c>
    </row>
    <row r="2216" spans="2:4" x14ac:dyDescent="0.4">
      <c r="B2216" s="114">
        <v>742.79999999997494</v>
      </c>
      <c r="C2216" s="11">
        <v>0.99972787383469897</v>
      </c>
      <c r="D2216" s="11">
        <v>5.88893310001931E-5</v>
      </c>
    </row>
    <row r="2217" spans="2:4" x14ac:dyDescent="0.4">
      <c r="B2217" s="114">
        <v>742.99999999997499</v>
      </c>
      <c r="C2217" s="11">
        <v>0.99973481627631799</v>
      </c>
      <c r="D2217" s="11">
        <v>5.6846176626067597E-5</v>
      </c>
    </row>
    <row r="2218" spans="2:4" x14ac:dyDescent="0.4">
      <c r="B2218" s="114">
        <v>743.19999999997503</v>
      </c>
      <c r="C2218" s="11">
        <v>0.99974142114792497</v>
      </c>
      <c r="D2218" s="11">
        <v>5.4952899991318699E-5</v>
      </c>
    </row>
    <row r="2219" spans="2:4" x14ac:dyDescent="0.4">
      <c r="B2219" s="114">
        <v>743.39999999997497</v>
      </c>
      <c r="C2219" s="11">
        <v>0.99974768698142102</v>
      </c>
      <c r="D2219" s="11">
        <v>5.3204661327658699E-5</v>
      </c>
    </row>
    <row r="2220" spans="2:4" x14ac:dyDescent="0.4">
      <c r="B2220" s="114">
        <v>743.59999999997501</v>
      </c>
      <c r="C2220" s="11">
        <v>0.99975361429029497</v>
      </c>
      <c r="D2220" s="11">
        <v>5.1596456693628998E-5</v>
      </c>
    </row>
    <row r="2221" spans="2:4" x14ac:dyDescent="0.4">
      <c r="B2221" s="114">
        <v>743.79999999997494</v>
      </c>
      <c r="C2221" s="11">
        <v>0.99975920515583405</v>
      </c>
      <c r="D2221" s="11">
        <v>5.0123256916885099E-5</v>
      </c>
    </row>
    <row r="2222" spans="2:4" x14ac:dyDescent="0.4">
      <c r="B2222" s="114">
        <v>743.99999999997499</v>
      </c>
      <c r="C2222" s="11">
        <v>0.99976446285647302</v>
      </c>
      <c r="D2222" s="11">
        <v>4.87801227232329E-5</v>
      </c>
    </row>
    <row r="2223" spans="2:4" x14ac:dyDescent="0.4">
      <c r="B2223" s="114">
        <v>744.19999999997503</v>
      </c>
      <c r="C2223" s="11">
        <v>0.99976939153741196</v>
      </c>
      <c r="D2223" s="11">
        <v>4.7562297878920501E-5</v>
      </c>
    </row>
    <row r="2224" spans="2:4" x14ac:dyDescent="0.4">
      <c r="B2224" s="114">
        <v>744.39999999997497</v>
      </c>
      <c r="C2224" s="11">
        <v>0.99977399591849903</v>
      </c>
      <c r="D2224" s="11">
        <v>4.6465281473301599E-5</v>
      </c>
    </row>
    <row r="2225" spans="2:4" x14ac:dyDescent="0.4">
      <c r="B2225" s="114">
        <v>744.59999999997501</v>
      </c>
      <c r="C2225" s="11">
        <v>0.99977828104789801</v>
      </c>
      <c r="D2225" s="11">
        <v>4.5484893336020901E-5</v>
      </c>
    </row>
    <row r="2226" spans="2:4" x14ac:dyDescent="0.4">
      <c r="B2226" s="114">
        <v>744.79999999997494</v>
      </c>
      <c r="C2226" s="11">
        <v>0.99978225208208604</v>
      </c>
      <c r="D2226" s="11">
        <v>4.4617325852107602E-5</v>
      </c>
    </row>
    <row r="2227" spans="2:4" x14ac:dyDescent="0.4">
      <c r="B2227" s="114">
        <v>744.99999999997499</v>
      </c>
      <c r="C2227" s="11">
        <v>0.99978591409220996</v>
      </c>
      <c r="D2227" s="11">
        <v>4.3859185275770801E-5</v>
      </c>
    </row>
    <row r="2228" spans="2:4" x14ac:dyDescent="0.4">
      <c r="B2228" s="114">
        <v>745.19999999997503</v>
      </c>
      <c r="C2228" s="11">
        <v>0.99978927189484001</v>
      </c>
      <c r="D2228" s="11">
        <v>4.3207526008732097E-5</v>
      </c>
    </row>
    <row r="2229" spans="2:4" x14ac:dyDescent="0.4">
      <c r="B2229" s="114">
        <v>745.39999999997497</v>
      </c>
      <c r="C2229" s="11">
        <v>0.99979232990329403</v>
      </c>
      <c r="D2229" s="11">
        <v>4.2659879865226101E-5</v>
      </c>
    </row>
    <row r="2230" spans="2:4" x14ac:dyDescent="0.4">
      <c r="B2230" s="114">
        <v>745.59999999997501</v>
      </c>
      <c r="C2230" s="11">
        <v>0.99979509199594097</v>
      </c>
      <c r="D2230" s="11">
        <v>4.2214282129588503E-5</v>
      </c>
    </row>
    <row r="2231" spans="2:4" x14ac:dyDescent="0.4">
      <c r="B2231" s="114">
        <v>745.79999999997494</v>
      </c>
      <c r="C2231" s="11">
        <v>0.99979756139800102</v>
      </c>
      <c r="D2231" s="11">
        <v>4.1869296022466998E-5</v>
      </c>
    </row>
    <row r="2232" spans="2:4" x14ac:dyDescent="0.4">
      <c r="B2232" s="114">
        <v>745.99999999997499</v>
      </c>
      <c r="C2232" s="11">
        <v>0.99979974057362897</v>
      </c>
      <c r="D2232" s="11">
        <v>4.16240370319053E-5</v>
      </c>
    </row>
    <row r="2233" spans="2:4" x14ac:dyDescent="0.4">
      <c r="B2233" s="114">
        <v>746.19999999997503</v>
      </c>
      <c r="C2233" s="11">
        <v>0.99980163112392495</v>
      </c>
      <c r="D2233" s="11">
        <v>4.1478201084890802E-5</v>
      </c>
    </row>
    <row r="2234" spans="2:4" x14ac:dyDescent="0.4">
      <c r="B2234" s="114">
        <v>746.39999999997497</v>
      </c>
      <c r="C2234" s="11">
        <v>0.99980323368405399</v>
      </c>
      <c r="D2234" s="11">
        <v>4.1432101532644901E-5</v>
      </c>
    </row>
    <row r="2235" spans="2:4" x14ac:dyDescent="0.4">
      <c r="B2235" s="114">
        <v>746.59999999997501</v>
      </c>
      <c r="C2235" s="11">
        <v>0.999804547827712</v>
      </c>
      <c r="D2235" s="11">
        <v>4.1486694902623097E-5</v>
      </c>
    </row>
    <row r="2236" spans="2:4" x14ac:dyDescent="0.4">
      <c r="B2236" s="114">
        <v>746.79999999997494</v>
      </c>
      <c r="C2236" s="11">
        <v>0.99980557197185205</v>
      </c>
      <c r="D2236" s="11">
        <v>4.1643615366392101E-5</v>
      </c>
    </row>
    <row r="2237" spans="2:4" x14ac:dyDescent="0.4">
      <c r="B2237" s="114">
        <v>746.99999999997499</v>
      </c>
      <c r="C2237" s="11">
        <v>0.999806303277334</v>
      </c>
      <c r="D2237" s="11">
        <v>4.1905217609420703E-5</v>
      </c>
    </row>
    <row r="2238" spans="2:4" x14ac:dyDescent="0.4">
      <c r="B2238" s="114">
        <v>747.19999999997503</v>
      </c>
      <c r="C2238" s="11">
        <v>0.99980673754390903</v>
      </c>
      <c r="D2238" s="11">
        <v>4.2274626887230002E-5</v>
      </c>
    </row>
    <row r="2239" spans="2:4" x14ac:dyDescent="0.4">
      <c r="B2239" s="114">
        <v>747.39999999997497</v>
      </c>
      <c r="C2239" s="11">
        <v>0.99980686909718697</v>
      </c>
      <c r="D2239" s="11">
        <v>4.2755797503860598E-5</v>
      </c>
    </row>
    <row r="2240" spans="2:4" x14ac:dyDescent="0.4">
      <c r="B2240" s="114">
        <v>747.59999999997501</v>
      </c>
      <c r="C2240" s="11">
        <v>0.99980669066541605</v>
      </c>
      <c r="D2240" s="11">
        <v>4.3353581029554503E-5</v>
      </c>
    </row>
    <row r="2241" spans="2:4" x14ac:dyDescent="0.4">
      <c r="B2241" s="114">
        <v>747.79999999997494</v>
      </c>
      <c r="C2241" s="11">
        <v>0.99980619324375197</v>
      </c>
      <c r="D2241" s="11">
        <v>4.4073805678869197E-5</v>
      </c>
    </row>
    <row r="2242" spans="2:4" x14ac:dyDescent="0.4">
      <c r="B2242" s="114">
        <v>747.99999999997499</v>
      </c>
      <c r="C2242" s="11">
        <v>0.99980536594387204</v>
      </c>
      <c r="D2242" s="11">
        <v>4.4923368395128202E-5</v>
      </c>
    </row>
    <row r="2243" spans="2:4" x14ac:dyDescent="0.4">
      <c r="B2243" s="114">
        <v>748.19999999997503</v>
      </c>
      <c r="C2243" s="11">
        <v>0.99980419583174296</v>
      </c>
      <c r="D2243" s="11">
        <v>4.5910337179297801E-5</v>
      </c>
    </row>
    <row r="2244" spans="2:4" x14ac:dyDescent="0.4">
      <c r="B2244" s="114">
        <v>748.39999999997497</v>
      </c>
      <c r="C2244" s="11">
        <v>0.99980266776045501</v>
      </c>
      <c r="D2244" s="11">
        <v>4.7044059232441298E-5</v>
      </c>
    </row>
    <row r="2245" spans="2:4" x14ac:dyDescent="0.4">
      <c r="B2245" s="114">
        <v>748.59999999997501</v>
      </c>
      <c r="C2245" s="11">
        <v>0.99980076415562602</v>
      </c>
      <c r="D2245" s="11">
        <v>4.8335309945348599E-5</v>
      </c>
    </row>
    <row r="2246" spans="2:4" x14ac:dyDescent="0.4">
      <c r="B2246" s="114">
        <v>748.79999999997403</v>
      </c>
      <c r="C2246" s="11">
        <v>0.99979846478311296</v>
      </c>
      <c r="D2246" s="11">
        <v>4.9796456172618602E-5</v>
      </c>
    </row>
    <row r="2247" spans="2:4" x14ac:dyDescent="0.4">
      <c r="B2247" s="114">
        <v>748.99999999997397</v>
      </c>
      <c r="C2247" s="11">
        <v>0.99979574649681202</v>
      </c>
      <c r="D2247" s="11">
        <v>5.1441637983715503E-5</v>
      </c>
    </row>
    <row r="2248" spans="2:4" x14ac:dyDescent="0.4">
      <c r="B2248" s="114">
        <v>749.19999999997401</v>
      </c>
      <c r="C2248" s="11">
        <v>0.99979258296136198</v>
      </c>
      <c r="D2248" s="11">
        <v>5.3286974741554403E-5</v>
      </c>
    </row>
    <row r="2249" spans="2:4" x14ac:dyDescent="0.4">
      <c r="B2249" s="114">
        <v>749.39999999997406</v>
      </c>
      <c r="C2249" s="11">
        <v>0.99978894434955501</v>
      </c>
      <c r="D2249" s="11">
        <v>5.5350797589936002E-5</v>
      </c>
    </row>
    <row r="2250" spans="2:4" x14ac:dyDescent="0.4">
      <c r="B2250" s="114">
        <v>749.59999999997399</v>
      </c>
      <c r="C2250" s="11">
        <v>0.999784797015288</v>
      </c>
      <c r="D2250" s="11">
        <v>5.7653910216729102E-5</v>
      </c>
    </row>
    <row r="2251" spans="2:4" x14ac:dyDescent="0.4">
      <c r="B2251" s="114">
        <v>749.79999999997403</v>
      </c>
      <c r="C2251" s="11">
        <v>0.99978010314532895</v>
      </c>
      <c r="D2251" s="11">
        <v>6.0219879025523798E-5</v>
      </c>
    </row>
    <row r="2252" spans="2:4" x14ac:dyDescent="0.4">
      <c r="B2252" s="114">
        <v>749.99999999997397</v>
      </c>
      <c r="C2252" s="11">
        <v>0.99977482039513998</v>
      </c>
      <c r="D2252" s="11">
        <v>6.3075353084991395E-5</v>
      </c>
    </row>
    <row r="2253" spans="2:4" x14ac:dyDescent="0.4">
      <c r="B2253" s="114">
        <v>750.19999999997401</v>
      </c>
      <c r="C2253" s="11">
        <v>0.99976890150665998</v>
      </c>
      <c r="D2253" s="11">
        <v>6.6250420009609799E-5</v>
      </c>
    </row>
    <row r="2254" spans="2:4" x14ac:dyDescent="0.4">
      <c r="B2254" s="114">
        <v>750.39999999997406</v>
      </c>
      <c r="C2254" s="11">
        <v>0.99976229390329396</v>
      </c>
      <c r="D2254" s="11">
        <v>6.9779006450128203E-5</v>
      </c>
    </row>
    <row r="2255" spans="2:4" x14ac:dyDescent="0.4">
      <c r="B2255" s="114">
        <v>750.59999999997399</v>
      </c>
      <c r="C2255" s="11">
        <v>0.99975493936988202</v>
      </c>
      <c r="D2255" s="11">
        <v>7.36992592521887E-5</v>
      </c>
    </row>
    <row r="2256" spans="2:4" x14ac:dyDescent="0.4">
      <c r="B2256" s="114">
        <v>750.79999999997403</v>
      </c>
      <c r="C2256" s="11">
        <v>0.99974677377695298</v>
      </c>
      <c r="D2256" s="11">
        <v>7.8053943573164094E-5</v>
      </c>
    </row>
    <row r="2257" spans="2:4" x14ac:dyDescent="0.4">
      <c r="B2257" s="114">
        <v>750.99999999997397</v>
      </c>
      <c r="C2257" s="11">
        <v>0.99973772689422702</v>
      </c>
      <c r="D2257" s="11">
        <v>8.28908374675467E-5</v>
      </c>
    </row>
    <row r="2258" spans="2:4" x14ac:dyDescent="0.4">
      <c r="B2258" s="114">
        <v>751.19999999997401</v>
      </c>
      <c r="C2258" s="11">
        <v>0.99972772236010998</v>
      </c>
      <c r="D2258" s="11">
        <v>8.8263089863260095E-5</v>
      </c>
    </row>
    <row r="2259" spans="2:4" x14ac:dyDescent="0.4">
      <c r="B2259" s="114">
        <v>751.39999999997406</v>
      </c>
      <c r="C2259" s="11">
        <v>0.99971667788429697</v>
      </c>
      <c r="D2259" s="11">
        <v>9.4229502969065697E-5</v>
      </c>
    </row>
    <row r="2260" spans="2:4" x14ac:dyDescent="0.4">
      <c r="B2260" s="114">
        <v>751.59999999997399</v>
      </c>
      <c r="C2260" s="11">
        <v>0.99970450578485104</v>
      </c>
      <c r="D2260" s="11">
        <v>1.00854684428844E-4</v>
      </c>
    </row>
    <row r="2261" spans="2:4" x14ac:dyDescent="0.4">
      <c r="B2261" s="114">
        <v>751.79999999997403</v>
      </c>
      <c r="C2261" s="11">
        <v>0.99969111398947497</v>
      </c>
      <c r="D2261" s="11">
        <v>1.08208994711389E-4</v>
      </c>
    </row>
    <row r="2262" spans="2:4" x14ac:dyDescent="0.4">
      <c r="B2262" s="114">
        <v>751.99999999997397</v>
      </c>
      <c r="C2262" s="11">
        <v>0.99967640766237698</v>
      </c>
      <c r="D2262" s="11">
        <v>1.16368191225649E-4</v>
      </c>
    </row>
    <row r="2263" spans="2:4" x14ac:dyDescent="0.4">
      <c r="B2263" s="114">
        <v>752.19999999997401</v>
      </c>
      <c r="C2263" s="11">
        <v>0.99966029167422099</v>
      </c>
      <c r="D2263" s="11">
        <v>1.2541262758124799E-4</v>
      </c>
    </row>
    <row r="2264" spans="2:4" x14ac:dyDescent="0.4">
      <c r="B2264" s="114">
        <v>752.39999999997406</v>
      </c>
      <c r="C2264" s="11">
        <v>0.99964267417651498</v>
      </c>
      <c r="D2264" s="11">
        <v>1.3542582556865299E-4</v>
      </c>
    </row>
    <row r="2265" spans="2:4" x14ac:dyDescent="0.4">
      <c r="B2265" s="114">
        <v>752.59999999997399</v>
      </c>
      <c r="C2265" s="11">
        <v>0.999623471320084</v>
      </c>
      <c r="D2265" s="11">
        <v>1.46492363501905E-4</v>
      </c>
    </row>
    <row r="2266" spans="2:4" x14ac:dyDescent="0.4">
      <c r="B2266" s="114">
        <v>752.79999999997403</v>
      </c>
      <c r="C2266" s="11">
        <v>0.99960261349192603</v>
      </c>
      <c r="D2266" s="11">
        <v>1.5869478636358199E-4</v>
      </c>
    </row>
    <row r="2267" spans="2:4" x14ac:dyDescent="0.4">
      <c r="B2267" s="114">
        <v>752.99999999997397</v>
      </c>
      <c r="C2267" s="11">
        <v>0.99958005322172105</v>
      </c>
      <c r="D2267" s="11">
        <v>1.7210935205840599E-4</v>
      </c>
    </row>
    <row r="2268" spans="2:4" x14ac:dyDescent="0.4">
      <c r="B2268" s="114">
        <v>753.19999999997401</v>
      </c>
      <c r="C2268" s="11">
        <v>0.99955577476788005</v>
      </c>
      <c r="D2268" s="11">
        <v>1.86800480007447E-4</v>
      </c>
    </row>
    <row r="2269" spans="2:4" x14ac:dyDescent="0.4">
      <c r="B2269" s="114">
        <v>753.39999999997406</v>
      </c>
      <c r="C2269" s="11">
        <v>0.99952980519655799</v>
      </c>
      <c r="D2269" s="11">
        <v>2.0281385255190999E-4</v>
      </c>
    </row>
    <row r="2270" spans="2:4" x14ac:dyDescent="0.4">
      <c r="B2270" s="114">
        <v>753.59999999997399</v>
      </c>
      <c r="C2270" s="11">
        <v>0.99950222644848696</v>
      </c>
      <c r="D2270" s="11">
        <v>2.20168287193231E-4</v>
      </c>
    </row>
    <row r="2271" spans="2:4" x14ac:dyDescent="0.4">
      <c r="B2271" s="114">
        <v>753.79999999997403</v>
      </c>
      <c r="C2271" s="11">
        <v>0.99947318747927105</v>
      </c>
      <c r="D2271" s="11">
        <v>2.3884674204700199E-4</v>
      </c>
    </row>
    <row r="2272" spans="2:4" x14ac:dyDescent="0.4">
      <c r="B2272" s="114">
        <v>753.99999999997397</v>
      </c>
      <c r="C2272" s="11">
        <v>0.99944291510652505</v>
      </c>
      <c r="D2272" s="11">
        <v>2.5878712383819899E-4</v>
      </c>
    </row>
    <row r="2273" spans="2:4" x14ac:dyDescent="0.4">
      <c r="B2273" s="114">
        <v>754.19999999997401</v>
      </c>
      <c r="C2273" s="11">
        <v>0.99941172176426296</v>
      </c>
      <c r="D2273" s="11">
        <v>2.7987391914424399E-4</v>
      </c>
    </row>
    <row r="2274" spans="2:4" x14ac:dyDescent="0.4">
      <c r="B2274" s="114">
        <v>754.39999999997406</v>
      </c>
      <c r="C2274" s="11">
        <v>0.99938000816289396</v>
      </c>
      <c r="D2274" s="11">
        <v>3.01931938108595E-4</v>
      </c>
    </row>
    <row r="2275" spans="2:4" x14ac:dyDescent="0.4">
      <c r="B2275" s="114">
        <v>754.59999999997399</v>
      </c>
      <c r="C2275" s="11">
        <v>0.999348259379502</v>
      </c>
      <c r="D2275" s="11">
        <v>3.2472327201907698E-4</v>
      </c>
    </row>
    <row r="2276" spans="2:4" x14ac:dyDescent="0.4">
      <c r="B2276" s="114">
        <v>754.79999999997403</v>
      </c>
      <c r="C2276" s="11">
        <v>0.99931703292493701</v>
      </c>
      <c r="D2276" s="11">
        <v>3.4794881190255002E-4</v>
      </c>
    </row>
    <row r="2277" spans="2:4" x14ac:dyDescent="0.4">
      <c r="B2277" s="114">
        <v>754.99999999997397</v>
      </c>
      <c r="C2277" s="11">
        <v>0.99928693866687701</v>
      </c>
      <c r="D2277" s="11">
        <v>3.71254996034433E-4</v>
      </c>
    </row>
    <row r="2278" spans="2:4" x14ac:dyDescent="0.4">
      <c r="B2278" s="114">
        <v>755.19999999997401</v>
      </c>
      <c r="C2278" s="11">
        <v>0.99925861173378905</v>
      </c>
      <c r="D2278" s="11">
        <v>3.9424575565601101E-4</v>
      </c>
    </row>
    <row r="2279" spans="2:4" x14ac:dyDescent="0.4">
      <c r="B2279" s="114">
        <v>755.39999999997406</v>
      </c>
      <c r="C2279" s="11">
        <v>0.99923268057483605</v>
      </c>
      <c r="D2279" s="11">
        <v>4.1649894080745701E-4</v>
      </c>
    </row>
    <row r="2280" spans="2:4" x14ac:dyDescent="0.4">
      <c r="B2280" s="114">
        <v>755.59999999997399</v>
      </c>
      <c r="C2280" s="11">
        <v>0.99920973298043703</v>
      </c>
      <c r="D2280" s="11">
        <v>4.3758597397309802E-4</v>
      </c>
    </row>
    <row r="2281" spans="2:4" x14ac:dyDescent="0.4">
      <c r="B2281" s="114">
        <v>755.79999999997403</v>
      </c>
      <c r="C2281" s="11">
        <v>0.99919028295138601</v>
      </c>
      <c r="D2281" s="11">
        <v>4.57093228264559E-4</v>
      </c>
    </row>
    <row r="2282" spans="2:4" x14ac:dyDescent="0.4">
      <c r="B2282" s="114">
        <v>755.99999999997397</v>
      </c>
      <c r="C2282" s="11">
        <v>0.99917474103547699</v>
      </c>
      <c r="D2282" s="11">
        <v>4.7464359117025502E-4</v>
      </c>
    </row>
    <row r="2283" spans="2:4" x14ac:dyDescent="0.4">
      <c r="B2283" s="114">
        <v>756.19999999997401</v>
      </c>
      <c r="C2283" s="11">
        <v>0.99916339046997305</v>
      </c>
      <c r="D2283" s="11">
        <v>4.8991664833870799E-4</v>
      </c>
    </row>
    <row r="2284" spans="2:4" x14ac:dyDescent="0.4">
      <c r="B2284" s="114">
        <v>756.39999999997406</v>
      </c>
      <c r="C2284" s="11">
        <v>0.99915637128318202</v>
      </c>
      <c r="D2284" s="11">
        <v>5.0266583045768701E-4</v>
      </c>
    </row>
    <row r="2285" spans="2:4" x14ac:dyDescent="0.4">
      <c r="B2285" s="114">
        <v>756.59999999997399</v>
      </c>
      <c r="C2285" s="11">
        <v>0.999153674175704</v>
      </c>
      <c r="D2285" s="11">
        <v>5.1273091669568397E-4</v>
      </c>
    </row>
    <row r="2286" spans="2:4" x14ac:dyDescent="0.4">
      <c r="B2286" s="114">
        <v>756.79999999997403</v>
      </c>
      <c r="C2286" s="11">
        <v>0.99915514576298803</v>
      </c>
      <c r="D2286" s="11">
        <v>5.2004402049911998E-4</v>
      </c>
    </row>
    <row r="2287" spans="2:4" x14ac:dyDescent="0.4">
      <c r="B2287" s="114">
        <v>756.99999999997397</v>
      </c>
      <c r="C2287" s="11">
        <v>0.99916050523099098</v>
      </c>
      <c r="D2287" s="11">
        <v>5.2462802304409199E-4</v>
      </c>
    </row>
    <row r="2288" spans="2:4" x14ac:dyDescent="0.4">
      <c r="B2288" s="114">
        <v>757.19999999997401</v>
      </c>
      <c r="C2288" s="11">
        <v>0.99916937069491096</v>
      </c>
      <c r="D2288" s="11">
        <v>5.2658751654315896E-4</v>
      </c>
    </row>
    <row r="2289" spans="2:4" x14ac:dyDescent="0.4">
      <c r="B2289" s="114">
        <v>757.39999999997406</v>
      </c>
      <c r="C2289" s="11">
        <v>0.99918129185870097</v>
      </c>
      <c r="D2289" s="11">
        <v>5.2609359679382198E-4</v>
      </c>
    </row>
    <row r="2290" spans="2:4" x14ac:dyDescent="0.4">
      <c r="B2290" s="114">
        <v>757.59999999997399</v>
      </c>
      <c r="C2290" s="11">
        <v>0.99919578456455804</v>
      </c>
      <c r="D2290" s="11">
        <v>5.2336488859869605E-4</v>
      </c>
    </row>
    <row r="2291" spans="2:4" x14ac:dyDescent="0.4">
      <c r="B2291" s="114">
        <v>757.79999999997403</v>
      </c>
      <c r="C2291" s="11">
        <v>0.999212362873381</v>
      </c>
      <c r="D2291" s="11">
        <v>5.1864762485843703E-4</v>
      </c>
    </row>
    <row r="2292" spans="2:4" x14ac:dyDescent="0.4">
      <c r="B2292" s="114">
        <v>757.99999999997397</v>
      </c>
      <c r="C2292" s="11">
        <v>0.99923056532554999</v>
      </c>
      <c r="D2292" s="11">
        <v>5.1219735215481902E-4</v>
      </c>
    </row>
    <row r="2293" spans="2:4" x14ac:dyDescent="0.4">
      <c r="B2293" s="114">
        <v>758.19999999997401</v>
      </c>
      <c r="C2293" s="11">
        <v>0.99924997356518297</v>
      </c>
      <c r="D2293" s="11">
        <v>5.0426409088522603E-4</v>
      </c>
    </row>
    <row r="2294" spans="2:4" x14ac:dyDescent="0.4">
      <c r="B2294" s="114">
        <v>758.39999999997406</v>
      </c>
      <c r="C2294" s="11">
        <v>0.999270223058218</v>
      </c>
      <c r="D2294" s="11">
        <v>4.9508182501692497E-4</v>
      </c>
    </row>
    <row r="2295" spans="2:4" x14ac:dyDescent="0.4">
      <c r="B2295" s="114">
        <v>758.59999999997399</v>
      </c>
      <c r="C2295" s="11">
        <v>0.99929100676252003</v>
      </c>
      <c r="D2295" s="11">
        <v>4.8486231654298E-4</v>
      </c>
    </row>
    <row r="2296" spans="2:4" x14ac:dyDescent="0.4">
      <c r="B2296" s="114">
        <v>758.79999999997403</v>
      </c>
      <c r="C2296" s="11">
        <v>0.99931207333981398</v>
      </c>
      <c r="D2296" s="11">
        <v>4.7379271992310898E-4</v>
      </c>
    </row>
    <row r="2297" spans="2:4" x14ac:dyDescent="0.4">
      <c r="B2297" s="114">
        <v>758.99999999997397</v>
      </c>
      <c r="C2297" s="11">
        <v>0.99933322169946104</v>
      </c>
      <c r="D2297" s="11">
        <v>4.6203607036773403E-4</v>
      </c>
    </row>
    <row r="2298" spans="2:4" x14ac:dyDescent="0.4">
      <c r="B2298" s="114">
        <v>759.19999999997401</v>
      </c>
      <c r="C2298" s="11">
        <v>0.99935429352182203</v>
      </c>
      <c r="D2298" s="11">
        <v>4.4973365762908499E-4</v>
      </c>
    </row>
    <row r="2299" spans="2:4" x14ac:dyDescent="0.4">
      <c r="B2299" s="114">
        <v>759.39999999997406</v>
      </c>
      <c r="C2299" s="11">
        <v>0.99937516510140201</v>
      </c>
      <c r="D2299" s="11">
        <v>4.3700839182485101E-4</v>
      </c>
    </row>
    <row r="2300" spans="2:4" x14ac:dyDescent="0.4">
      <c r="B2300" s="114">
        <v>759.59999999997399</v>
      </c>
      <c r="C2300" s="11">
        <v>0.99939573948232796</v>
      </c>
      <c r="D2300" s="11">
        <v>4.2396844186563001E-4</v>
      </c>
    </row>
    <row r="2301" spans="2:4" x14ac:dyDescent="0.4">
      <c r="B2301" s="114">
        <v>759.79999999997403</v>
      </c>
      <c r="C2301" s="11">
        <v>0.99941593950844798</v>
      </c>
      <c r="D2301" s="11">
        <v>4.1071062950509102E-4</v>
      </c>
    </row>
    <row r="2302" spans="2:4" x14ac:dyDescent="0.4">
      <c r="B2302" s="114">
        <v>759.99999999997397</v>
      </c>
      <c r="C2302" s="11">
        <v>0.99943570211703603</v>
      </c>
      <c r="D2302" s="11">
        <v>3.9732325613420899E-4</v>
      </c>
    </row>
    <row r="2303" spans="2:4" x14ac:dyDescent="0.4">
      <c r="B2303" s="114">
        <v>760.19999999997401</v>
      </c>
      <c r="C2303" s="11">
        <v>0.99945497397162097</v>
      </c>
      <c r="D2303" s="11">
        <v>3.8388820870844103E-4</v>
      </c>
    </row>
    <row r="2304" spans="2:4" x14ac:dyDescent="0.4">
      <c r="B2304" s="114">
        <v>760.39999999997406</v>
      </c>
      <c r="C2304" s="11">
        <v>0.99947370837037497</v>
      </c>
      <c r="D2304" s="11">
        <v>3.7048232469820902E-4</v>
      </c>
    </row>
    <row r="2305" spans="2:4" x14ac:dyDescent="0.4">
      <c r="B2305" s="114">
        <v>760.59999999997399</v>
      </c>
      <c r="C2305" s="11">
        <v>0.99949186333220197</v>
      </c>
      <c r="D2305" s="11">
        <v>3.5717805926223698E-4</v>
      </c>
    </row>
    <row r="2306" spans="2:4" x14ac:dyDescent="0.4">
      <c r="B2306" s="114">
        <v>760.79999999997403</v>
      </c>
      <c r="C2306" s="11">
        <v>0.99950940058191595</v>
      </c>
      <c r="D2306" s="11">
        <v>3.4404359982131099E-4</v>
      </c>
    </row>
    <row r="2307" spans="2:4" x14ac:dyDescent="0.4">
      <c r="B2307" s="114">
        <v>760.99999999997397</v>
      </c>
      <c r="C2307" s="11">
        <v>0.99952628520425602</v>
      </c>
      <c r="D2307" s="11">
        <v>3.3114258888046098E-4</v>
      </c>
    </row>
    <row r="2308" spans="2:4" x14ac:dyDescent="0.4">
      <c r="B2308" s="114">
        <v>761.19999999997401</v>
      </c>
      <c r="C2308" s="11">
        <v>0.99954248574546101</v>
      </c>
      <c r="D2308" s="11">
        <v>3.1853361524748801E-4</v>
      </c>
    </row>
    <row r="2309" spans="2:4" x14ac:dyDescent="0.4">
      <c r="B2309" s="114">
        <v>761.39999999997406</v>
      </c>
      <c r="C2309" s="11">
        <v>0.99955797455992201</v>
      </c>
      <c r="D2309" s="11">
        <v>3.0626962164944201E-4</v>
      </c>
    </row>
    <row r="2310" spans="2:4" x14ac:dyDescent="0.4">
      <c r="B2310" s="114">
        <v>761.59999999997399</v>
      </c>
      <c r="C2310" s="11">
        <v>0.99957272823273002</v>
      </c>
      <c r="D2310" s="11">
        <v>2.9439735366635202E-4</v>
      </c>
    </row>
    <row r="2311" spans="2:4" x14ac:dyDescent="0.4">
      <c r="B2311" s="114">
        <v>761.79999999997403</v>
      </c>
      <c r="C2311" s="11">
        <v>0.99958672795543002</v>
      </c>
      <c r="D2311" s="11">
        <v>2.8295693898326501E-4</v>
      </c>
    </row>
    <row r="2312" spans="2:4" x14ac:dyDescent="0.4">
      <c r="B2312" s="114">
        <v>761.99999999997397</v>
      </c>
      <c r="C2312" s="11">
        <v>0.99959995977375304</v>
      </c>
      <c r="D2312" s="11">
        <v>2.7198165213832199E-4</v>
      </c>
    </row>
    <row r="2313" spans="2:4" x14ac:dyDescent="0.4">
      <c r="B2313" s="114">
        <v>762.19999999997401</v>
      </c>
      <c r="C2313" s="11">
        <v>0.99961241466786199</v>
      </c>
      <c r="D2313" s="11">
        <v>2.61497885912552E-4</v>
      </c>
    </row>
    <row r="2314" spans="2:4" x14ac:dyDescent="0.4">
      <c r="B2314" s="114">
        <v>762.39999999997406</v>
      </c>
      <c r="C2314" s="11">
        <v>0.99962408845508099</v>
      </c>
      <c r="D2314" s="11">
        <v>2.5152532495992702E-4</v>
      </c>
    </row>
    <row r="2315" spans="2:4" x14ac:dyDescent="0.4">
      <c r="B2315" s="114">
        <v>762.59999999997399</v>
      </c>
      <c r="C2315" s="11">
        <v>0.99963498150019503</v>
      </c>
      <c r="D2315" s="11">
        <v>2.4207731798498201E-4</v>
      </c>
    </row>
    <row r="2316" spans="2:4" x14ac:dyDescent="0.4">
      <c r="B2316" s="114">
        <v>762.79999999997403</v>
      </c>
      <c r="C2316" s="11">
        <v>0.99964509829222503</v>
      </c>
      <c r="D2316" s="11">
        <v>2.3316139287145001E-4</v>
      </c>
    </row>
    <row r="2317" spans="2:4" x14ac:dyDescent="0.4">
      <c r="B2317" s="114">
        <v>762.99999999997397</v>
      </c>
      <c r="C2317" s="11">
        <v>0.99965444691794503</v>
      </c>
      <c r="D2317" s="11">
        <v>2.2477987680499101E-4</v>
      </c>
    </row>
    <row r="2318" spans="2:4" x14ac:dyDescent="0.4">
      <c r="B2318" s="114">
        <v>763.19999999997401</v>
      </c>
      <c r="C2318" s="11">
        <v>0.99966303846623406</v>
      </c>
      <c r="D2318" s="11">
        <v>2.1693058242277101E-4</v>
      </c>
    </row>
    <row r="2319" spans="2:4" x14ac:dyDescent="0.4">
      <c r="B2319" s="114">
        <v>763.39999999997406</v>
      </c>
      <c r="C2319" s="11">
        <v>0.99967088639925294</v>
      </c>
      <c r="D2319" s="11">
        <v>2.0960752176634801E-4</v>
      </c>
    </row>
    <row r="2320" spans="2:4" x14ac:dyDescent="0.4">
      <c r="B2320" s="114">
        <v>763.59999999997399</v>
      </c>
      <c r="C2320" s="11">
        <v>0.99967800592161304</v>
      </c>
      <c r="D2320" s="11">
        <v>2.0280161547940099E-4</v>
      </c>
    </row>
    <row r="2321" spans="2:4" x14ac:dyDescent="0.4">
      <c r="B2321" s="114">
        <v>763.79999999997403</v>
      </c>
      <c r="C2321" s="11">
        <v>0.99968441337262504</v>
      </c>
      <c r="D2321" s="11">
        <v>1.9650137153565101E-4</v>
      </c>
    </row>
    <row r="2322" spans="2:4" x14ac:dyDescent="0.4">
      <c r="B2322" s="114">
        <v>763.99999999997397</v>
      </c>
      <c r="C2322" s="11">
        <v>0.99969012566000004</v>
      </c>
      <c r="D2322" s="11">
        <v>1.90693514818198E-4</v>
      </c>
    </row>
    <row r="2323" spans="2:4" x14ac:dyDescent="0.4">
      <c r="B2323" s="114">
        <v>764.19999999997401</v>
      </c>
      <c r="C2323" s="11">
        <v>0.99969515974647005</v>
      </c>
      <c r="D2323" s="11">
        <v>1.8536355635982E-4</v>
      </c>
    </row>
    <row r="2324" spans="2:4" x14ac:dyDescent="0.4">
      <c r="B2324" s="114">
        <v>764.39999999997406</v>
      </c>
      <c r="C2324" s="11">
        <v>0.99969953219695395</v>
      </c>
      <c r="D2324" s="11">
        <v>1.80496295506545E-4</v>
      </c>
    </row>
    <row r="2325" spans="2:4" x14ac:dyDescent="0.4">
      <c r="B2325" s="114">
        <v>764.59999999997399</v>
      </c>
      <c r="C2325" s="11">
        <v>0.99970325879615096</v>
      </c>
      <c r="D2325" s="11">
        <v>1.7607624574216099E-4</v>
      </c>
    </row>
    <row r="2326" spans="2:4" x14ac:dyDescent="0.4">
      <c r="B2326" s="114">
        <v>764.79999999997403</v>
      </c>
      <c r="C2326" s="11">
        <v>0.99970635422422305</v>
      </c>
      <c r="D2326" s="11">
        <v>1.7208799579672101E-4</v>
      </c>
    </row>
    <row r="2327" spans="2:4" x14ac:dyDescent="0.4">
      <c r="B2327" s="114">
        <v>764.99999999997397</v>
      </c>
      <c r="C2327" s="11">
        <v>0.99970883179123604</v>
      </c>
      <c r="D2327" s="11">
        <v>1.6851650724808301E-4</v>
      </c>
    </row>
    <row r="2328" spans="2:4" x14ac:dyDescent="0.4">
      <c r="B2328" s="114">
        <v>765.19999999997401</v>
      </c>
      <c r="C2328" s="11">
        <v>0.99971070322790101</v>
      </c>
      <c r="D2328" s="11">
        <v>1.65347352438735E-4</v>
      </c>
    </row>
    <row r="2329" spans="2:4" x14ac:dyDescent="0.4">
      <c r="B2329" s="114">
        <v>765.39999999997406</v>
      </c>
      <c r="C2329" s="11">
        <v>0.99971197852826998</v>
      </c>
      <c r="D2329" s="11">
        <v>1.6256689844678301E-4</v>
      </c>
    </row>
    <row r="2330" spans="2:4" x14ac:dyDescent="0.4">
      <c r="B2330" s="114">
        <v>765.59999999997399</v>
      </c>
      <c r="C2330" s="11">
        <v>0.99971266584025797</v>
      </c>
      <c r="D2330" s="11">
        <v>1.6016244293552099E-4</v>
      </c>
    </row>
    <row r="2331" spans="2:4" x14ac:dyDescent="0.4">
      <c r="B2331" s="114">
        <v>765.79999999997403</v>
      </c>
      <c r="C2331" s="11">
        <v>0.99971277140047698</v>
      </c>
      <c r="D2331" s="11">
        <v>1.58122307356745E-4</v>
      </c>
    </row>
    <row r="2332" spans="2:4" x14ac:dyDescent="0.4">
      <c r="B2332" s="114">
        <v>765.99999999997397</v>
      </c>
      <c r="C2332" s="11">
        <v>0.99971229951099305</v>
      </c>
      <c r="D2332" s="11">
        <v>1.5643589232211701E-4</v>
      </c>
    </row>
    <row r="2333" spans="2:4" x14ac:dyDescent="0.4">
      <c r="B2333" s="114">
        <v>766.19999999997299</v>
      </c>
      <c r="C2333" s="11">
        <v>0.99971125255457804</v>
      </c>
      <c r="D2333" s="11">
        <v>1.5509369976464001E-4</v>
      </c>
    </row>
    <row r="2334" spans="2:4" x14ac:dyDescent="0.4">
      <c r="B2334" s="114">
        <v>766.39999999997303</v>
      </c>
      <c r="C2334" s="11">
        <v>0.99970963104388999</v>
      </c>
      <c r="D2334" s="11">
        <v>1.5408732719278601E-4</v>
      </c>
    </row>
    <row r="2335" spans="2:4" x14ac:dyDescent="0.4">
      <c r="B2335" s="114">
        <v>766.59999999997297</v>
      </c>
      <c r="C2335" s="11">
        <v>0.99970743372559001</v>
      </c>
      <c r="D2335" s="11">
        <v>1.5340942996782699E-4</v>
      </c>
    </row>
    <row r="2336" spans="2:4" x14ac:dyDescent="0.4">
      <c r="B2336" s="114">
        <v>766.79999999997301</v>
      </c>
      <c r="C2336" s="11">
        <v>0.99970465773180195</v>
      </c>
      <c r="D2336" s="11">
        <v>1.5305365395866801E-4</v>
      </c>
    </row>
    <row r="2337" spans="2:4" x14ac:dyDescent="0.4">
      <c r="B2337" s="114">
        <v>766.99999999997306</v>
      </c>
      <c r="C2337" s="11">
        <v>0.99970129878399105</v>
      </c>
      <c r="D2337" s="11">
        <v>1.53014539581928E-4</v>
      </c>
    </row>
    <row r="2338" spans="2:4" x14ac:dyDescent="0.4">
      <c r="B2338" s="114">
        <v>767.19999999997299</v>
      </c>
      <c r="C2338" s="11">
        <v>0.99969735145927097</v>
      </c>
      <c r="D2338" s="11">
        <v>1.5328739531766299E-4</v>
      </c>
    </row>
    <row r="2339" spans="2:4" x14ac:dyDescent="0.4">
      <c r="B2339" s="114">
        <v>767.39999999997303</v>
      </c>
      <c r="C2339" s="11">
        <v>0.99969280952994899</v>
      </c>
      <c r="D2339" s="11">
        <v>1.5386813790279201E-4</v>
      </c>
    </row>
    <row r="2340" spans="2:4" x14ac:dyDescent="0.4">
      <c r="B2340" s="114">
        <v>767.59999999997297</v>
      </c>
      <c r="C2340" s="11">
        <v>0.99968766638939299</v>
      </c>
      <c r="D2340" s="11">
        <v>1.5475309532960799E-4</v>
      </c>
    </row>
    <row r="2341" spans="2:4" x14ac:dyDescent="0.4">
      <c r="B2341" s="114">
        <v>767.79999999997301</v>
      </c>
      <c r="C2341" s="11">
        <v>0.99968191557935404</v>
      </c>
      <c r="D2341" s="11">
        <v>1.5593876782313799E-4</v>
      </c>
    </row>
    <row r="2342" spans="2:4" x14ac:dyDescent="0.4">
      <c r="B2342" s="114">
        <v>767.99999999997306</v>
      </c>
      <c r="C2342" s="11">
        <v>0.999675551435806</v>
      </c>
      <c r="D2342" s="11">
        <v>1.5742154121917401E-4</v>
      </c>
    </row>
    <row r="2343" spans="2:4" x14ac:dyDescent="0.4">
      <c r="B2343" s="114">
        <v>768.19999999997299</v>
      </c>
      <c r="C2343" s="11">
        <v>0.99966856987779196</v>
      </c>
      <c r="D2343" s="11">
        <v>1.5919734373379799E-4</v>
      </c>
    </row>
    <row r="2344" spans="2:4" x14ac:dyDescent="0.4">
      <c r="B2344" s="114">
        <v>768.39999999997303</v>
      </c>
      <c r="C2344" s="11">
        <v>0.99966096936737903</v>
      </c>
      <c r="D2344" s="11">
        <v>1.6126123532084801E-4</v>
      </c>
    </row>
    <row r="2345" spans="2:4" x14ac:dyDescent="0.4">
      <c r="B2345" s="114">
        <v>768.59999999997297</v>
      </c>
      <c r="C2345" s="11">
        <v>0.99965275200621795</v>
      </c>
      <c r="D2345" s="11">
        <v>1.63606948888423E-4</v>
      </c>
    </row>
    <row r="2346" spans="2:4" x14ac:dyDescent="0.4">
      <c r="B2346" s="114">
        <v>768.79999999997301</v>
      </c>
      <c r="C2346" s="11">
        <v>0.99964392482482101</v>
      </c>
      <c r="D2346" s="11">
        <v>1.6622636014337799E-4</v>
      </c>
    </row>
    <row r="2347" spans="2:4" x14ac:dyDescent="0.4">
      <c r="B2347" s="114">
        <v>768.99999999997306</v>
      </c>
      <c r="C2347" s="11">
        <v>0.99963450126876896</v>
      </c>
      <c r="D2347" s="11">
        <v>1.69108886423647E-4</v>
      </c>
    </row>
    <row r="2348" spans="2:4" x14ac:dyDescent="0.4">
      <c r="B2348" s="114">
        <v>769.19999999997299</v>
      </c>
      <c r="C2348" s="11">
        <v>0.99962450287183002</v>
      </c>
      <c r="D2348" s="11">
        <v>1.72240821419056E-4</v>
      </c>
    </row>
    <row r="2349" spans="2:4" x14ac:dyDescent="0.4">
      <c r="B2349" s="114">
        <v>769.39999999997303</v>
      </c>
      <c r="C2349" s="11">
        <v>0.99961396109549605</v>
      </c>
      <c r="D2349" s="11">
        <v>1.7560461685635099E-4</v>
      </c>
    </row>
    <row r="2350" spans="2:4" x14ac:dyDescent="0.4">
      <c r="B2350" s="114">
        <v>769.59999999997297</v>
      </c>
      <c r="C2350" s="11">
        <v>0.99960291929271905</v>
      </c>
      <c r="D2350" s="11">
        <v>1.7917813119158201E-4</v>
      </c>
    </row>
    <row r="2351" spans="2:4" x14ac:dyDescent="0.4">
      <c r="B2351" s="114">
        <v>769.79999999997301</v>
      </c>
      <c r="C2351" s="11">
        <v>0.99959143472552103</v>
      </c>
      <c r="D2351" s="11">
        <v>1.8293387662280999E-4</v>
      </c>
    </row>
    <row r="2352" spans="2:4" x14ac:dyDescent="0.4">
      <c r="B2352" s="114">
        <v>769.99999999997306</v>
      </c>
      <c r="C2352" s="11">
        <v>0.99957958053229901</v>
      </c>
      <c r="D2352" s="11">
        <v>1.8683830900651199E-4</v>
      </c>
    </row>
    <row r="2353" spans="2:4" x14ac:dyDescent="0.4">
      <c r="B2353" s="114">
        <v>770.19999999997299</v>
      </c>
      <c r="C2353" s="11">
        <v>0.999567447494076</v>
      </c>
      <c r="D2353" s="11">
        <v>1.9085122415781399E-4</v>
      </c>
    </row>
    <row r="2354" spans="2:4" x14ac:dyDescent="0.4">
      <c r="B2354" s="114">
        <v>770.39999999997303</v>
      </c>
      <c r="C2354" s="11">
        <v>0.99955514540913903</v>
      </c>
      <c r="D2354" s="11">
        <v>1.9492533897117899E-4</v>
      </c>
    </row>
    <row r="2355" spans="2:4" x14ac:dyDescent="0.4">
      <c r="B2355" s="114">
        <v>770.59999999997297</v>
      </c>
      <c r="C2355" s="11">
        <v>0.99954280393128303</v>
      </c>
      <c r="D2355" s="11">
        <v>1.9900610532518401E-4</v>
      </c>
    </row>
    <row r="2356" spans="2:4" x14ac:dyDescent="0.4">
      <c r="B2356" s="114">
        <v>770.79999999997301</v>
      </c>
      <c r="C2356" s="11">
        <v>0.99953057256834399</v>
      </c>
      <c r="D2356" s="11">
        <v>2.03031880464726E-4</v>
      </c>
    </row>
    <row r="2357" spans="2:4" x14ac:dyDescent="0.4">
      <c r="B2357" s="114">
        <v>770.99999999997306</v>
      </c>
      <c r="C2357" s="11">
        <v>0.99951861960746302</v>
      </c>
      <c r="D2357" s="11">
        <v>2.0693453800830699E-4</v>
      </c>
    </row>
    <row r="2358" spans="2:4" x14ac:dyDescent="0.4">
      <c r="B2358" s="114">
        <v>771.19999999997299</v>
      </c>
      <c r="C2358" s="11">
        <v>0.99950712976348999</v>
      </c>
      <c r="D2358" s="11">
        <v>2.1064058665391799E-4</v>
      </c>
    </row>
    <row r="2359" spans="2:4" x14ac:dyDescent="0.4">
      <c r="B2359" s="114">
        <v>771.39999999997303</v>
      </c>
      <c r="C2359" s="11">
        <v>0.999496300403375</v>
      </c>
      <c r="D2359" s="11">
        <v>2.1407283743319001E-4</v>
      </c>
    </row>
    <row r="2360" spans="2:4" x14ac:dyDescent="0.4">
      <c r="B2360" s="114">
        <v>771.59999999997297</v>
      </c>
      <c r="C2360" s="11">
        <v>0.99948633630304595</v>
      </c>
      <c r="D2360" s="11">
        <v>2.17152615159444E-4</v>
      </c>
    </row>
    <row r="2361" spans="2:4" x14ac:dyDescent="0.4">
      <c r="B2361" s="114">
        <v>771.79999999997301</v>
      </c>
      <c r="C2361" s="11">
        <v>0.99947744303198305</v>
      </c>
      <c r="D2361" s="11">
        <v>2.1980245251559599E-4</v>
      </c>
    </row>
    <row r="2362" spans="2:4" x14ac:dyDescent="0.4">
      <c r="B2362" s="114">
        <v>771.99999999997306</v>
      </c>
      <c r="C2362" s="11">
        <v>0.99946981922195599</v>
      </c>
      <c r="D2362" s="11">
        <v>2.21949142146569E-4</v>
      </c>
    </row>
    <row r="2363" spans="2:4" x14ac:dyDescent="0.4">
      <c r="B2363" s="114">
        <v>772.19999999997299</v>
      </c>
      <c r="C2363" s="11">
        <v>0.99946364814729005</v>
      </c>
      <c r="D2363" s="11">
        <v>2.2352695709833699E-4</v>
      </c>
    </row>
    <row r="2364" spans="2:4" x14ac:dyDescent="0.4">
      <c r="B2364" s="114">
        <v>772.39999999997303</v>
      </c>
      <c r="C2364" s="11">
        <v>0.99945908917711801</v>
      </c>
      <c r="D2364" s="11">
        <v>2.2448080562930799E-4</v>
      </c>
    </row>
    <row r="2365" spans="2:4" x14ac:dyDescent="0.4">
      <c r="B2365" s="114">
        <v>772.59999999997297</v>
      </c>
      <c r="C2365" s="11">
        <v>0.99945626969456902</v>
      </c>
      <c r="D2365" s="11">
        <v>2.24769104492355E-4</v>
      </c>
    </row>
    <row r="2366" spans="2:4" x14ac:dyDescent="0.4">
      <c r="B2366" s="114">
        <v>772.79999999997301</v>
      </c>
      <c r="C2366" s="11">
        <v>0.99945527824017399</v>
      </c>
      <c r="D2366" s="11">
        <v>2.2436607399702399E-4</v>
      </c>
    </row>
    <row r="2367" spans="2:4" x14ac:dyDescent="0.4">
      <c r="B2367" s="114">
        <v>772.99999999997306</v>
      </c>
      <c r="C2367" s="11">
        <v>0.99945615948966704</v>
      </c>
      <c r="D2367" s="11">
        <v>2.23263246702791E-4</v>
      </c>
    </row>
    <row r="2368" spans="2:4" x14ac:dyDescent="0.4">
      <c r="B2368" s="114">
        <v>773.19999999997299</v>
      </c>
      <c r="C2368" s="11">
        <v>0.99945891154631605</v>
      </c>
      <c r="D2368" s="11">
        <v>2.2147004480600499E-4</v>
      </c>
    </row>
    <row r="2369" spans="2:4" x14ac:dyDescent="0.4">
      <c r="B2369" s="114">
        <v>773.39999999997303</v>
      </c>
      <c r="C2369" s="11">
        <v>0.99946348583536704</v>
      </c>
      <c r="D2369" s="11">
        <v>2.19013359827419E-4</v>
      </c>
    </row>
    <row r="2370" spans="2:4" x14ac:dyDescent="0.4">
      <c r="B2370" s="114">
        <v>773.59999999997297</v>
      </c>
      <c r="C2370" s="11">
        <v>0.99946978964219302</v>
      </c>
      <c r="D2370" s="11">
        <v>2.1593616341106201E-4</v>
      </c>
    </row>
    <row r="2371" spans="2:4" x14ac:dyDescent="0.4">
      <c r="B2371" s="114">
        <v>773.79999999997301</v>
      </c>
      <c r="C2371" s="11">
        <v>0.99947769107775497</v>
      </c>
      <c r="D2371" s="11">
        <v>2.12295270300234E-4</v>
      </c>
    </row>
    <row r="2372" spans="2:4" x14ac:dyDescent="0.4">
      <c r="B2372" s="114">
        <v>773.99999999997306</v>
      </c>
      <c r="C2372" s="11">
        <v>0.99948702602125605</v>
      </c>
      <c r="D2372" s="11">
        <v>2.0815845195847499E-4</v>
      </c>
    </row>
    <row r="2373" spans="2:4" x14ac:dyDescent="0.4">
      <c r="B2373" s="114">
        <v>774.19999999997299</v>
      </c>
      <c r="C2373" s="11">
        <v>0.99949760641642704</v>
      </c>
      <c r="D2373" s="11">
        <v>2.03601153472514E-4</v>
      </c>
    </row>
    <row r="2374" spans="2:4" x14ac:dyDescent="0.4">
      <c r="B2374" s="114">
        <v>774.39999999997303</v>
      </c>
      <c r="C2374" s="11">
        <v>0.99950922921075502</v>
      </c>
      <c r="D2374" s="11">
        <v>1.9870308469075899E-4</v>
      </c>
    </row>
    <row r="2375" spans="2:4" x14ac:dyDescent="0.4">
      <c r="B2375" s="114">
        <v>774.59999999997297</v>
      </c>
      <c r="C2375" s="11">
        <v>0.99952168519155804</v>
      </c>
      <c r="D2375" s="11">
        <v>1.9354492989273901E-4</v>
      </c>
    </row>
    <row r="2376" spans="2:4" x14ac:dyDescent="0.4">
      <c r="B2376" s="114">
        <v>774.79999999997301</v>
      </c>
      <c r="C2376" s="11">
        <v>0.99953476709729905</v>
      </c>
      <c r="D2376" s="11">
        <v>1.8820541298399199E-4</v>
      </c>
    </row>
    <row r="2377" spans="2:4" x14ac:dyDescent="0.4">
      <c r="B2377" s="114">
        <v>774.99999999997306</v>
      </c>
      <c r="C2377" s="11">
        <v>0.999548276534858</v>
      </c>
      <c r="D2377" s="11">
        <v>1.8275886729754101E-4</v>
      </c>
    </row>
    <row r="2378" spans="2:4" x14ac:dyDescent="0.4">
      <c r="B2378" s="114">
        <v>775.19999999997299</v>
      </c>
      <c r="C2378" s="11">
        <v>0.99956202940970496</v>
      </c>
      <c r="D2378" s="11">
        <v>1.7727339255316801E-4</v>
      </c>
    </row>
    <row r="2379" spans="2:4" x14ac:dyDescent="0.4">
      <c r="B2379" s="114">
        <v>775.39999999997303</v>
      </c>
      <c r="C2379" s="11">
        <v>0.99957585976281405</v>
      </c>
      <c r="D2379" s="11">
        <v>1.71809617346654E-4</v>
      </c>
    </row>
    <row r="2380" spans="2:4" x14ac:dyDescent="0.4">
      <c r="B2380" s="114">
        <v>775.59999999997297</v>
      </c>
      <c r="C2380" s="11">
        <v>0.99958962206844504</v>
      </c>
      <c r="D2380" s="11">
        <v>1.6642003019924501E-4</v>
      </c>
    </row>
    <row r="2381" spans="2:4" x14ac:dyDescent="0.4">
      <c r="B2381" s="114">
        <v>775.79999999997301</v>
      </c>
      <c r="C2381" s="11">
        <v>0.99960319216525595</v>
      </c>
      <c r="D2381" s="11">
        <v>1.61148803163033E-4</v>
      </c>
    </row>
    <row r="2382" spans="2:4" x14ac:dyDescent="0.4">
      <c r="B2382" s="114">
        <v>775.99999999997306</v>
      </c>
      <c r="C2382" s="11">
        <v>0.999616467064394</v>
      </c>
      <c r="D2382" s="11">
        <v>1.5603201028542701E-4</v>
      </c>
    </row>
    <row r="2383" spans="2:4" x14ac:dyDescent="0.4">
      <c r="B2383" s="114">
        <v>776.19999999997299</v>
      </c>
      <c r="C2383" s="11">
        <v>0.999629363901265</v>
      </c>
      <c r="D2383" s="11">
        <v>1.5109813567288201E-4</v>
      </c>
    </row>
    <row r="2384" spans="2:4" x14ac:dyDescent="0.4">
      <c r="B2384" s="114">
        <v>776.39999999997303</v>
      </c>
      <c r="C2384" s="11">
        <v>0.99964181829348497</v>
      </c>
      <c r="D2384" s="11">
        <v>1.46368770720257E-4</v>
      </c>
    </row>
    <row r="2385" spans="2:4" x14ac:dyDescent="0.4">
      <c r="B2385" s="114">
        <v>776.59999999997297</v>
      </c>
      <c r="C2385" s="11">
        <v>0.999653782377942</v>
      </c>
      <c r="D2385" s="11">
        <v>1.41859424982181E-4</v>
      </c>
    </row>
    <row r="2386" spans="2:4" x14ac:dyDescent="0.4">
      <c r="B2386" s="114">
        <v>776.79999999997301</v>
      </c>
      <c r="C2386" s="11">
        <v>0.999665222677384</v>
      </c>
      <c r="D2386" s="11">
        <v>1.3758037310852199E-4</v>
      </c>
    </row>
    <row r="2387" spans="2:4" x14ac:dyDescent="0.4">
      <c r="B2387" s="114">
        <v>776.99999999997306</v>
      </c>
      <c r="C2387" s="11">
        <v>0.99967611795113598</v>
      </c>
      <c r="D2387" s="11">
        <v>1.33537487135484E-4</v>
      </c>
    </row>
    <row r="2388" spans="2:4" x14ac:dyDescent="0.4">
      <c r="B2388" s="114">
        <v>777.19999999997299</v>
      </c>
      <c r="C2388" s="11">
        <v>0.99968645714048399</v>
      </c>
      <c r="D2388" s="11">
        <v>1.2973301962822601E-4</v>
      </c>
    </row>
    <row r="2389" spans="2:4" x14ac:dyDescent="0.4">
      <c r="B2389" s="114">
        <v>777.39999999997303</v>
      </c>
      <c r="C2389" s="11">
        <v>0.99969623747655501</v>
      </c>
      <c r="D2389" s="11">
        <v>1.2616631560426E-4</v>
      </c>
    </row>
    <row r="2390" spans="2:4" x14ac:dyDescent="0.4">
      <c r="B2390" s="114">
        <v>777.59999999997297</v>
      </c>
      <c r="C2390" s="11">
        <v>0.99970546278864003</v>
      </c>
      <c r="D2390" s="11">
        <v>1.2283444192488199E-4</v>
      </c>
    </row>
    <row r="2391" spans="2:4" x14ac:dyDescent="0.4">
      <c r="B2391" s="114">
        <v>777.79999999997301</v>
      </c>
      <c r="C2391" s="11">
        <v>0.99971414202799402</v>
      </c>
      <c r="D2391" s="11">
        <v>1.1973273081542001E-4</v>
      </c>
    </row>
    <row r="2392" spans="2:4" x14ac:dyDescent="0.4">
      <c r="B2392" s="114">
        <v>777.99999999997306</v>
      </c>
      <c r="C2392" s="11">
        <v>0.99972228800609098</v>
      </c>
      <c r="D2392" s="11">
        <v>1.1685523969276101E-4</v>
      </c>
    </row>
    <row r="2393" spans="2:4" x14ac:dyDescent="0.4">
      <c r="B2393" s="114">
        <v>778.19999999997299</v>
      </c>
      <c r="C2393" s="11">
        <v>0.99972991633720298</v>
      </c>
      <c r="D2393" s="11">
        <v>1.1419513501345501E-4</v>
      </c>
    </row>
    <row r="2394" spans="2:4" x14ac:dyDescent="0.4">
      <c r="B2394" s="114">
        <v>778.39999999997303</v>
      </c>
      <c r="C2394" s="11">
        <v>0.99973704456656398</v>
      </c>
      <c r="D2394" s="11">
        <v>1.1174501054060101E-4</v>
      </c>
    </row>
    <row r="2395" spans="2:4" x14ac:dyDescent="0.4">
      <c r="B2395" s="114">
        <v>778.59999999997297</v>
      </c>
      <c r="C2395" s="11">
        <v>0.99974369145259201</v>
      </c>
      <c r="D2395" s="11">
        <v>1.09497132094422E-4</v>
      </c>
    </row>
    <row r="2396" spans="2:4" x14ac:dyDescent="0.4">
      <c r="B2396" s="114">
        <v>778.79999999997301</v>
      </c>
      <c r="C2396" s="11">
        <v>0.99974987639834201</v>
      </c>
      <c r="D2396" s="11">
        <v>1.07443631933758E-4</v>
      </c>
    </row>
    <row r="2397" spans="2:4" x14ac:dyDescent="0.4">
      <c r="B2397" s="114">
        <v>778.99999999997306</v>
      </c>
      <c r="C2397" s="11">
        <v>0.99975561900647403</v>
      </c>
      <c r="D2397" s="11">
        <v>1.0557665985215099E-4</v>
      </c>
    </row>
    <row r="2398" spans="2:4" x14ac:dyDescent="0.4">
      <c r="B2398" s="114">
        <v>779.19999999997299</v>
      </c>
      <c r="C2398" s="11">
        <v>0.99976093873611305</v>
      </c>
      <c r="D2398" s="11">
        <v>1.03888496617659E-4</v>
      </c>
    </row>
    <row r="2399" spans="2:4" x14ac:dyDescent="0.4">
      <c r="B2399" s="114">
        <v>779.39999999997303</v>
      </c>
      <c r="C2399" s="11">
        <v>0.999765854644037</v>
      </c>
      <c r="D2399" s="11">
        <v>1.02371636391836E-4</v>
      </c>
    </row>
    <row r="2400" spans="2:4" x14ac:dyDescent="0.4">
      <c r="B2400" s="114">
        <v>779.59999999997297</v>
      </c>
      <c r="C2400" s="11">
        <v>0.99977038519488504</v>
      </c>
      <c r="D2400" s="11">
        <v>1.01018843896103E-4</v>
      </c>
    </row>
    <row r="2401" spans="2:4" x14ac:dyDescent="0.4">
      <c r="B2401" s="114">
        <v>779.79999999997301</v>
      </c>
      <c r="C2401" s="11">
        <v>0.99977454812705802</v>
      </c>
      <c r="D2401" s="11">
        <v>9.9823191257794605E-5</v>
      </c>
    </row>
    <row r="2402" spans="2:4" x14ac:dyDescent="0.4">
      <c r="B2402" s="114">
        <v>779.99999999997306</v>
      </c>
      <c r="C2402" s="11">
        <v>0.99977836036322498</v>
      </c>
      <c r="D2402" s="11">
        <v>9.8778078700352301E-5</v>
      </c>
    </row>
    <row r="2403" spans="2:4" x14ac:dyDescent="0.4">
      <c r="B2403" s="114">
        <v>780.19999999997299</v>
      </c>
      <c r="C2403" s="11">
        <v>0.999781837956219</v>
      </c>
      <c r="D2403" s="11">
        <v>9.7877241247214803E-5</v>
      </c>
    </row>
    <row r="2404" spans="2:4" x14ac:dyDescent="0.4">
      <c r="B2404" s="114">
        <v>780.39999999997303</v>
      </c>
      <c r="C2404" s="11">
        <v>0.999784996063798</v>
      </c>
      <c r="D2404" s="11">
        <v>9.7114742693008498E-5</v>
      </c>
    </row>
    <row r="2405" spans="2:4" x14ac:dyDescent="0.4">
      <c r="B2405" s="114">
        <v>780.59999999997297</v>
      </c>
      <c r="C2405" s="11">
        <v>0.99978784894297901</v>
      </c>
      <c r="D2405" s="11">
        <v>9.6484969852431295E-5</v>
      </c>
    </row>
    <row r="2406" spans="2:4" x14ac:dyDescent="0.4">
      <c r="B2406" s="114">
        <v>780.79999999997301</v>
      </c>
      <c r="C2406" s="11">
        <v>0.99979040995923096</v>
      </c>
      <c r="D2406" s="11">
        <v>9.5982619303368899E-5</v>
      </c>
    </row>
    <row r="2407" spans="2:4" x14ac:dyDescent="0.4">
      <c r="B2407" s="114">
        <v>780.99999999997306</v>
      </c>
      <c r="C2407" s="11">
        <v>0.999792691607016</v>
      </c>
      <c r="D2407" s="11">
        <v>9.5602679168125802E-5</v>
      </c>
    </row>
    <row r="2408" spans="2:4" x14ac:dyDescent="0.4">
      <c r="B2408" s="114">
        <v>781.19999999997299</v>
      </c>
      <c r="C2408" s="11">
        <v>0.99979470553814898</v>
      </c>
      <c r="D2408" s="11">
        <v>9.5340408561206505E-5</v>
      </c>
    </row>
    <row r="2409" spans="2:4" x14ac:dyDescent="0.4">
      <c r="B2409" s="114">
        <v>781.39999999997303</v>
      </c>
      <c r="C2409" s="11">
        <v>0.99979646259500399</v>
      </c>
      <c r="D2409" s="11">
        <v>9.5191315897573606E-5</v>
      </c>
    </row>
    <row r="2410" spans="2:4" x14ac:dyDescent="0.4">
      <c r="B2410" s="114">
        <v>781.59999999997297</v>
      </c>
      <c r="C2410" s="11">
        <v>0.99979797284621297</v>
      </c>
      <c r="D2410" s="11">
        <v>9.5151137099379806E-5</v>
      </c>
    </row>
    <row r="2411" spans="2:4" x14ac:dyDescent="0.4">
      <c r="B2411" s="114">
        <v>781.79999999997301</v>
      </c>
      <c r="C2411" s="11">
        <v>0.99979924562283096</v>
      </c>
      <c r="D2411" s="11">
        <v>9.5215814622030397E-5</v>
      </c>
    </row>
    <row r="2412" spans="2:4" x14ac:dyDescent="0.4">
      <c r="B2412" s="114">
        <v>781.99999999997306</v>
      </c>
      <c r="C2412" s="11">
        <v>0.99980028955329403</v>
      </c>
      <c r="D2412" s="11">
        <v>9.5381478133919204E-5</v>
      </c>
    </row>
    <row r="2413" spans="2:4" x14ac:dyDescent="0.4">
      <c r="B2413" s="114">
        <v>782.19999999997299</v>
      </c>
      <c r="C2413" s="11">
        <v>0.99980111259613902</v>
      </c>
      <c r="D2413" s="11">
        <v>9.5644427390418095E-5</v>
      </c>
    </row>
    <row r="2414" spans="2:4" x14ac:dyDescent="0.4">
      <c r="B2414" s="114">
        <v>782.39999999997303</v>
      </c>
      <c r="C2414" s="11">
        <v>0.999801722069663</v>
      </c>
      <c r="D2414" s="11">
        <v>9.6001117754993505E-5</v>
      </c>
    </row>
    <row r="2415" spans="2:4" x14ac:dyDescent="0.4">
      <c r="B2415" s="114">
        <v>782.59999999997297</v>
      </c>
      <c r="C2415" s="11">
        <v>0.99980212467436202</v>
      </c>
      <c r="D2415" s="11">
        <v>9.6448150880070504E-5</v>
      </c>
    </row>
    <row r="2416" spans="2:4" x14ac:dyDescent="0.4">
      <c r="B2416" s="114">
        <v>782.79999999997301</v>
      </c>
      <c r="C2416" s="11">
        <v>0.99980232651017198</v>
      </c>
      <c r="D2416" s="11">
        <v>9.6982269427285794E-5</v>
      </c>
    </row>
    <row r="2417" spans="2:4" x14ac:dyDescent="0.4">
      <c r="B2417" s="114">
        <v>782.99999999997306</v>
      </c>
      <c r="C2417" s="11">
        <v>0.99980233308732702</v>
      </c>
      <c r="D2417" s="11">
        <v>9.7600356583596906E-5</v>
      </c>
    </row>
    <row r="2418" spans="2:4" x14ac:dyDescent="0.4">
      <c r="B2418" s="114">
        <v>783.19999999997299</v>
      </c>
      <c r="C2418" s="11">
        <v>0.99980214932981104</v>
      </c>
      <c r="D2418" s="11">
        <v>9.8299441100417899E-5</v>
      </c>
    </row>
    <row r="2419" spans="2:4" x14ac:dyDescent="0.4">
      <c r="B2419" s="114">
        <v>783.39999999997303</v>
      </c>
      <c r="C2419" s="11">
        <v>0.99980177957078298</v>
      </c>
      <c r="D2419" s="11">
        <v>9.90767082796762E-5</v>
      </c>
    </row>
    <row r="2420" spans="2:4" x14ac:dyDescent="0.4">
      <c r="B2420" s="114">
        <v>783.59999999997297</v>
      </c>
      <c r="C2420" s="11">
        <v>0.99980122753955203</v>
      </c>
      <c r="D2420" s="11">
        <v>9.9929517226422402E-5</v>
      </c>
    </row>
    <row r="2421" spans="2:4" x14ac:dyDescent="0.4">
      <c r="B2421" s="114">
        <v>783.79999999997199</v>
      </c>
      <c r="C2421" s="11">
        <v>0.99980049633975099</v>
      </c>
      <c r="D2421" s="11">
        <v>1.00855424561344E-4</v>
      </c>
    </row>
    <row r="2422" spans="2:4" x14ac:dyDescent="0.4">
      <c r="B2422" s="114">
        <v>783.99999999997203</v>
      </c>
      <c r="C2422" s="11">
        <v>0.99979958841860705</v>
      </c>
      <c r="D2422" s="11">
        <v>1.0185221463895999E-4</v>
      </c>
    </row>
    <row r="2423" spans="2:4" x14ac:dyDescent="0.4">
      <c r="B2423" s="114">
        <v>784.19999999997196</v>
      </c>
      <c r="C2423" s="11">
        <v>0.99979850552651295</v>
      </c>
      <c r="D2423" s="11">
        <v>1.02917936988582E-4</v>
      </c>
    </row>
    <row r="2424" spans="2:4" x14ac:dyDescent="0.4">
      <c r="B2424" s="114">
        <v>784.39999999997201</v>
      </c>
      <c r="C2424" s="11">
        <v>0.99979724866620601</v>
      </c>
      <c r="D2424" s="11">
        <v>1.04050951632957E-4</v>
      </c>
    </row>
    <row r="2425" spans="2:4" x14ac:dyDescent="0.4">
      <c r="B2425" s="114">
        <v>784.59999999997206</v>
      </c>
      <c r="C2425" s="11">
        <v>0.99979581803791595</v>
      </c>
      <c r="D2425" s="11">
        <v>1.05249975075432E-4</v>
      </c>
    </row>
    <row r="2426" spans="2:4" x14ac:dyDescent="0.4">
      <c r="B2426" s="114">
        <v>784.79999999997199</v>
      </c>
      <c r="C2426" s="11">
        <v>0.99979421297559601</v>
      </c>
      <c r="D2426" s="11">
        <v>1.06514132725608E-4</v>
      </c>
    </row>
    <row r="2427" spans="2:4" x14ac:dyDescent="0.4">
      <c r="B2427" s="114">
        <v>784.99999999997203</v>
      </c>
      <c r="C2427" s="11">
        <v>0.99979243187547695</v>
      </c>
      <c r="D2427" s="11">
        <v>1.07843016234529E-4</v>
      </c>
    </row>
    <row r="2428" spans="2:4" x14ac:dyDescent="0.4">
      <c r="B2428" s="114">
        <v>785.19999999997196</v>
      </c>
      <c r="C2428" s="11">
        <v>0.999790472118393</v>
      </c>
      <c r="D2428" s="11">
        <v>1.09236743959209E-4</v>
      </c>
    </row>
    <row r="2429" spans="2:4" x14ac:dyDescent="0.4">
      <c r="B2429" s="114">
        <v>785.39999999997201</v>
      </c>
      <c r="C2429" s="11">
        <v>0.99978832998716105</v>
      </c>
      <c r="D2429" s="11">
        <v>1.1069602333451899E-4</v>
      </c>
    </row>
    <row r="2430" spans="2:4" x14ac:dyDescent="0.4">
      <c r="B2430" s="114">
        <v>785.59999999997206</v>
      </c>
      <c r="C2430" s="11">
        <v>0.99978600057992795</v>
      </c>
      <c r="D2430" s="11">
        <v>1.12222214032374E-4</v>
      </c>
    </row>
    <row r="2431" spans="2:4" x14ac:dyDescent="0.4">
      <c r="B2431" s="114">
        <v>785.79999999997199</v>
      </c>
      <c r="C2431" s="11">
        <v>0.99978347772074805</v>
      </c>
      <c r="D2431" s="11">
        <v>1.1381739066817701E-4</v>
      </c>
    </row>
    <row r="2432" spans="2:4" x14ac:dyDescent="0.4">
      <c r="B2432" s="114">
        <v>785.99999999997203</v>
      </c>
      <c r="C2432" s="11">
        <v>0.99978075386856802</v>
      </c>
      <c r="D2432" s="11">
        <v>1.1548440380296101E-4</v>
      </c>
    </row>
    <row r="2433" spans="2:4" x14ac:dyDescent="0.4">
      <c r="B2433" s="114">
        <v>786.19999999997196</v>
      </c>
      <c r="C2433" s="11">
        <v>0.99977782002640403</v>
      </c>
      <c r="D2433" s="11">
        <v>1.17226937398803E-4</v>
      </c>
    </row>
    <row r="2434" spans="2:4" x14ac:dyDescent="0.4">
      <c r="B2434" s="114">
        <v>786.39999999997201</v>
      </c>
      <c r="C2434" s="11">
        <v>0.99977466565262496</v>
      </c>
      <c r="D2434" s="11">
        <v>1.19049560829757E-4</v>
      </c>
    </row>
    <row r="2435" spans="2:4" x14ac:dyDescent="0.4">
      <c r="B2435" s="114">
        <v>786.59999999997206</v>
      </c>
      <c r="C2435" s="11">
        <v>0.999771278571427</v>
      </c>
      <c r="D2435" s="11">
        <v>1.2095777955392001E-4</v>
      </c>
    </row>
    <row r="2436" spans="2:4" x14ac:dyDescent="0.4">
      <c r="B2436" s="114">
        <v>786.79999999997199</v>
      </c>
      <c r="C2436" s="11">
        <v>0.99976764488758496</v>
      </c>
      <c r="D2436" s="11">
        <v>1.22958078580044E-4</v>
      </c>
    </row>
    <row r="2437" spans="2:4" x14ac:dyDescent="0.4">
      <c r="B2437" s="114">
        <v>786.99999999997203</v>
      </c>
      <c r="C2437" s="11">
        <v>0.99976374890667896</v>
      </c>
      <c r="D2437" s="11">
        <v>1.25057958302906E-4</v>
      </c>
    </row>
    <row r="2438" spans="2:4" x14ac:dyDescent="0.4">
      <c r="B2438" s="114">
        <v>787.19999999997196</v>
      </c>
      <c r="C2438" s="11">
        <v>0.99975957306216701</v>
      </c>
      <c r="D2438" s="11">
        <v>1.27265962349078E-4</v>
      </c>
    </row>
    <row r="2439" spans="2:4" x14ac:dyDescent="0.4">
      <c r="B2439" s="114">
        <v>787.39999999997201</v>
      </c>
      <c r="C2439" s="11">
        <v>0.99975509785153105</v>
      </c>
      <c r="D2439" s="11">
        <v>1.2959169632097801E-4</v>
      </c>
    </row>
    <row r="2440" spans="2:4" x14ac:dyDescent="0.4">
      <c r="B2440" s="114">
        <v>787.59999999997206</v>
      </c>
      <c r="C2440" s="11">
        <v>0.99975030178466395</v>
      </c>
      <c r="D2440" s="11">
        <v>1.32045836045336E-4</v>
      </c>
    </row>
    <row r="2441" spans="2:4" x14ac:dyDescent="0.4">
      <c r="B2441" s="114">
        <v>787.79999999997199</v>
      </c>
      <c r="C2441" s="11">
        <v>0.99974516134863201</v>
      </c>
      <c r="D2441" s="11">
        <v>1.3464012346294001E-4</v>
      </c>
    </row>
    <row r="2442" spans="2:4" x14ac:dyDescent="0.4">
      <c r="B2442" s="114">
        <v>787.99999999997203</v>
      </c>
      <c r="C2442" s="11">
        <v>0.99973965099455098</v>
      </c>
      <c r="D2442" s="11">
        <v>1.3738734759388501E-4</v>
      </c>
    </row>
    <row r="2443" spans="2:4" x14ac:dyDescent="0.4">
      <c r="B2443" s="114">
        <v>788.19999999997196</v>
      </c>
      <c r="C2443" s="11">
        <v>0.99973374315143904</v>
      </c>
      <c r="D2443" s="11">
        <v>1.40301309150596E-4</v>
      </c>
    </row>
    <row r="2444" spans="2:4" x14ac:dyDescent="0.4">
      <c r="B2444" s="114">
        <v>788.39999999997201</v>
      </c>
      <c r="C2444" s="11">
        <v>0.99972740827342998</v>
      </c>
      <c r="D2444" s="11">
        <v>1.4339676674595501E-4</v>
      </c>
    </row>
    <row r="2445" spans="2:4" x14ac:dyDescent="0.4">
      <c r="B2445" s="114">
        <v>788.59999999997206</v>
      </c>
      <c r="C2445" s="11">
        <v>0.99972061495724096</v>
      </c>
      <c r="D2445" s="11">
        <v>1.46689341161927E-4</v>
      </c>
    </row>
    <row r="2446" spans="2:4" x14ac:dyDescent="0.4">
      <c r="B2446" s="114">
        <v>788.79999999997199</v>
      </c>
      <c r="C2446" s="11">
        <v>0.99971333012755603</v>
      </c>
      <c r="D2446" s="11">
        <v>1.5019538444517201E-4</v>
      </c>
    </row>
    <row r="2447" spans="2:4" x14ac:dyDescent="0.4">
      <c r="B2447" s="114">
        <v>788.99999999997203</v>
      </c>
      <c r="C2447" s="11">
        <v>0.99970551931540397</v>
      </c>
      <c r="D2447" s="11">
        <v>1.5393180107760299E-4</v>
      </c>
    </row>
    <row r="2448" spans="2:4" x14ac:dyDescent="0.4">
      <c r="B2448" s="114">
        <v>789.19999999997196</v>
      </c>
      <c r="C2448" s="11">
        <v>0.99969714706181001</v>
      </c>
      <c r="D2448" s="11">
        <v>1.5791580483041299E-4</v>
      </c>
    </row>
    <row r="2449" spans="2:4" x14ac:dyDescent="0.4">
      <c r="B2449" s="114">
        <v>789.39999999997201</v>
      </c>
      <c r="C2449" s="11">
        <v>0.99968817748375804</v>
      </c>
      <c r="D2449" s="11">
        <v>1.62164593315851E-4</v>
      </c>
    </row>
    <row r="2450" spans="2:4" x14ac:dyDescent="0.4">
      <c r="B2450" s="114">
        <v>789.59999999997206</v>
      </c>
      <c r="C2450" s="11">
        <v>0.99967857504768598</v>
      </c>
      <c r="D2450" s="11">
        <v>1.6669491832285201E-4</v>
      </c>
    </row>
    <row r="2451" spans="2:4" x14ac:dyDescent="0.4">
      <c r="B2451" s="114">
        <v>789.79999999997199</v>
      </c>
      <c r="C2451" s="11">
        <v>0.99966830560462305</v>
      </c>
      <c r="D2451" s="11">
        <v>1.71522525952616E-4</v>
      </c>
    </row>
    <row r="2452" spans="2:4" x14ac:dyDescent="0.4">
      <c r="B2452" s="114">
        <v>789.99999999997203</v>
      </c>
      <c r="C2452" s="11">
        <v>0.99965733774957299</v>
      </c>
      <c r="D2452" s="11">
        <v>1.7666143677087199E-4</v>
      </c>
    </row>
    <row r="2453" spans="2:4" x14ac:dyDescent="0.4">
      <c r="B2453" s="114">
        <v>790.19999999997196</v>
      </c>
      <c r="C2453" s="11">
        <v>0.99964564458349003</v>
      </c>
      <c r="D2453" s="11">
        <v>1.82123027678312E-4</v>
      </c>
    </row>
    <row r="2454" spans="2:4" x14ac:dyDescent="0.4">
      <c r="B2454" s="114">
        <v>790.39999999997201</v>
      </c>
      <c r="C2454" s="11">
        <v>0.99963320596354099</v>
      </c>
      <c r="D2454" s="11">
        <v>1.8791487416989E-4</v>
      </c>
    </row>
    <row r="2455" spans="2:4" x14ac:dyDescent="0.4">
      <c r="B2455" s="114">
        <v>790.59999999997206</v>
      </c>
      <c r="C2455" s="11">
        <v>0.99962001124505295</v>
      </c>
      <c r="D2455" s="11">
        <v>1.9403936813399501E-4</v>
      </c>
    </row>
    <row r="2456" spans="2:4" x14ac:dyDescent="0.4">
      <c r="B2456" s="114">
        <v>790.79999999997199</v>
      </c>
      <c r="C2456" s="11">
        <v>0.99960606263098095</v>
      </c>
      <c r="D2456" s="11">
        <v>2.00492049037181E-4</v>
      </c>
    </row>
    <row r="2457" spans="2:4" x14ac:dyDescent="0.4">
      <c r="B2457" s="114">
        <v>790.99999999997203</v>
      </c>
      <c r="C2457" s="11">
        <v>0.99959137915198304</v>
      </c>
      <c r="D2457" s="11">
        <v>2.07259647244408E-4</v>
      </c>
    </row>
    <row r="2458" spans="2:4" x14ac:dyDescent="0.4">
      <c r="B2458" s="114">
        <v>791.19999999997196</v>
      </c>
      <c r="C2458" s="11">
        <v>0.99957600124425305</v>
      </c>
      <c r="D2458" s="11">
        <v>2.1431786926419299E-4</v>
      </c>
    </row>
    <row r="2459" spans="2:4" x14ac:dyDescent="0.4">
      <c r="B2459" s="114">
        <v>791.39999999997201</v>
      </c>
      <c r="C2459" s="11">
        <v>0.99955999581745303</v>
      </c>
      <c r="D2459" s="11">
        <v>2.2162899360231799E-4</v>
      </c>
    </row>
    <row r="2460" spans="2:4" x14ac:dyDescent="0.4">
      <c r="B2460" s="114">
        <v>791.59999999997206</v>
      </c>
      <c r="C2460" s="11">
        <v>0.99954346158774199</v>
      </c>
      <c r="D2460" s="11">
        <v>2.2913940690410801E-4</v>
      </c>
    </row>
    <row r="2461" spans="2:4" x14ac:dyDescent="0.4">
      <c r="B2461" s="114">
        <v>791.79999999997199</v>
      </c>
      <c r="C2461" s="11">
        <v>0.99952653429888605</v>
      </c>
      <c r="D2461" s="11">
        <v>2.3677728725955601E-4</v>
      </c>
    </row>
    <row r="2462" spans="2:4" x14ac:dyDescent="0.4">
      <c r="B2462" s="114">
        <v>791.99999999997203</v>
      </c>
      <c r="C2462" s="11">
        <v>0.99950939127595595</v>
      </c>
      <c r="D2462" s="11">
        <v>2.4445072916580999E-4</v>
      </c>
    </row>
    <row r="2463" spans="2:4" x14ac:dyDescent="0.4">
      <c r="B2463" s="114">
        <v>792.19999999997196</v>
      </c>
      <c r="C2463" s="11">
        <v>0.99949225456294</v>
      </c>
      <c r="D2463" s="11">
        <v>2.5204669675642298E-4</v>
      </c>
    </row>
    <row r="2464" spans="2:4" x14ac:dyDescent="0.4">
      <c r="B2464" s="114">
        <v>792.39999999997201</v>
      </c>
      <c r="C2464" s="11">
        <v>0.99947539175102496</v>
      </c>
      <c r="D2464" s="11">
        <v>2.5943125224327902E-4</v>
      </c>
    </row>
    <row r="2465" spans="2:4" x14ac:dyDescent="0.4">
      <c r="B2465" s="114">
        <v>792.59999999997206</v>
      </c>
      <c r="C2465" s="11">
        <v>0.99945911366128304</v>
      </c>
      <c r="D2465" s="11">
        <v>2.6645144296974998E-4</v>
      </c>
    </row>
    <row r="2466" spans="2:4" x14ac:dyDescent="0.4">
      <c r="B2466" s="114">
        <v>792.79999999997199</v>
      </c>
      <c r="C2466" s="11">
        <v>0.99944376797066903</v>
      </c>
      <c r="D2466" s="11">
        <v>2.7293926409473901E-4</v>
      </c>
    </row>
    <row r="2467" spans="2:4" x14ac:dyDescent="0.4">
      <c r="B2467" s="114">
        <v>792.99999999997203</v>
      </c>
      <c r="C2467" s="11">
        <v>0.99942972828551502</v>
      </c>
      <c r="D2467" s="11">
        <v>2.7871785890098998E-4</v>
      </c>
    </row>
    <row r="2468" spans="2:4" x14ac:dyDescent="0.4">
      <c r="B2468" s="114">
        <v>793.19999999997196</v>
      </c>
      <c r="C2468" s="11">
        <v>0.99941737870603597</v>
      </c>
      <c r="D2468" s="11">
        <v>2.8360981447375497E-4</v>
      </c>
    </row>
    <row r="2469" spans="2:4" x14ac:dyDescent="0.4">
      <c r="B2469" s="114">
        <v>793.39999999997201</v>
      </c>
      <c r="C2469" s="11">
        <v>0.99940709460930199</v>
      </c>
      <c r="D2469" s="11">
        <v>2.8744704547521601E-4</v>
      </c>
    </row>
    <row r="2470" spans="2:4" x14ac:dyDescent="0.4">
      <c r="B2470" s="114">
        <v>793.59999999997206</v>
      </c>
      <c r="C2470" s="11">
        <v>0.99939922109704904</v>
      </c>
      <c r="D2470" s="11">
        <v>2.9008139674756501E-4</v>
      </c>
    </row>
    <row r="2471" spans="2:4" x14ac:dyDescent="0.4">
      <c r="B2471" s="114">
        <v>793.79999999997199</v>
      </c>
      <c r="C2471" s="11">
        <v>0.99939405111863799</v>
      </c>
      <c r="D2471" s="11">
        <v>2.9139484441727698E-4</v>
      </c>
    </row>
    <row r="2472" spans="2:4" x14ac:dyDescent="0.4">
      <c r="B2472" s="114">
        <v>793.99999999997203</v>
      </c>
      <c r="C2472" s="11">
        <v>0.99939180552799201</v>
      </c>
      <c r="D2472" s="11">
        <v>2.9130812035944902E-4</v>
      </c>
    </row>
    <row r="2473" spans="2:4" x14ac:dyDescent="0.4">
      <c r="B2473" s="114">
        <v>794.19999999997196</v>
      </c>
      <c r="C2473" s="11">
        <v>0.99939261719859196</v>
      </c>
      <c r="D2473" s="11">
        <v>2.8978675468395199E-4</v>
      </c>
    </row>
    <row r="2474" spans="2:4" x14ac:dyDescent="0.4">
      <c r="B2474" s="114">
        <v>794.39999999997201</v>
      </c>
      <c r="C2474" s="11">
        <v>0.99939652084908803</v>
      </c>
      <c r="D2474" s="11">
        <v>2.86843884219631E-4</v>
      </c>
    </row>
    <row r="2475" spans="2:4" x14ac:dyDescent="0.4">
      <c r="B2475" s="114">
        <v>794.59999999997206</v>
      </c>
      <c r="C2475" s="11">
        <v>0.999403449563526</v>
      </c>
      <c r="D2475" s="11">
        <v>2.8253961733251898E-4</v>
      </c>
    </row>
    <row r="2476" spans="2:4" x14ac:dyDescent="0.4">
      <c r="B2476" s="114">
        <v>794.79999999997199</v>
      </c>
      <c r="C2476" s="11">
        <v>0.99941323831891404</v>
      </c>
      <c r="D2476" s="11">
        <v>2.76977129971169E-4</v>
      </c>
    </row>
    <row r="2477" spans="2:4" x14ac:dyDescent="0.4">
      <c r="B2477" s="114">
        <v>794.99999999997203</v>
      </c>
      <c r="C2477" s="11">
        <v>0.99942563415514996</v>
      </c>
      <c r="D2477" s="11">
        <v>2.7029599817691199E-4</v>
      </c>
    </row>
    <row r="2478" spans="2:4" x14ac:dyDescent="0.4">
      <c r="B2478" s="114">
        <v>795.19999999997196</v>
      </c>
      <c r="C2478" s="11">
        <v>0.99944031202813899</v>
      </c>
      <c r="D2478" s="11">
        <v>2.6266348217311898E-4</v>
      </c>
    </row>
    <row r="2479" spans="2:4" x14ac:dyDescent="0.4">
      <c r="B2479" s="114">
        <v>795.39999999997201</v>
      </c>
      <c r="C2479" s="11">
        <v>0.99945689485109401</v>
      </c>
      <c r="D2479" s="11">
        <v>2.5426460195267399E-4</v>
      </c>
    </row>
    <row r="2480" spans="2:4" x14ac:dyDescent="0.4">
      <c r="B2480" s="114">
        <v>795.59999999997206</v>
      </c>
      <c r="C2480" s="11">
        <v>0.99947497579604405</v>
      </c>
      <c r="D2480" s="11">
        <v>2.4529190036998101E-4</v>
      </c>
    </row>
    <row r="2481" spans="2:4" x14ac:dyDescent="0.4">
      <c r="B2481" s="114">
        <v>795.79999999997199</v>
      </c>
      <c r="C2481" s="11">
        <v>0.99949414070173004</v>
      </c>
      <c r="D2481" s="11">
        <v>2.3593576792836599E-4</v>
      </c>
    </row>
    <row r="2482" spans="2:4" x14ac:dyDescent="0.4">
      <c r="B2482" s="114">
        <v>795.99999999997203</v>
      </c>
      <c r="C2482" s="11">
        <v>0.99951398851370199</v>
      </c>
      <c r="D2482" s="11">
        <v>2.2637608685877899E-4</v>
      </c>
    </row>
    <row r="2483" spans="2:4" x14ac:dyDescent="0.4">
      <c r="B2483" s="114">
        <v>796.19999999997196</v>
      </c>
      <c r="C2483" s="11">
        <v>0.99953414808488295</v>
      </c>
      <c r="D2483" s="11">
        <v>2.1677574036908001E-4</v>
      </c>
    </row>
    <row r="2484" spans="2:4" x14ac:dyDescent="0.4">
      <c r="B2484" s="114">
        <v>796.39999999997201</v>
      </c>
      <c r="C2484" s="11">
        <v>0.99955429031398702</v>
      </c>
      <c r="D2484" s="11">
        <v>2.0727625957773799E-4</v>
      </c>
    </row>
    <row r="2485" spans="2:4" x14ac:dyDescent="0.4">
      <c r="B2485" s="114">
        <v>796.59999999997206</v>
      </c>
      <c r="C2485" s="11">
        <v>0.99957413538265205</v>
      </c>
      <c r="D2485" s="11">
        <v>1.9799559786621201E-4</v>
      </c>
    </row>
    <row r="2486" spans="2:4" x14ac:dyDescent="0.4">
      <c r="B2486" s="114">
        <v>796.79999999997199</v>
      </c>
      <c r="C2486" s="11">
        <v>0.99959345541673195</v>
      </c>
      <c r="D2486" s="11">
        <v>1.8902778147036799E-4</v>
      </c>
    </row>
    <row r="2487" spans="2:4" x14ac:dyDescent="0.4">
      <c r="B2487" s="114">
        <v>796.99999999997203</v>
      </c>
      <c r="C2487" s="11">
        <v>0.99961207338192604</v>
      </c>
      <c r="D2487" s="11">
        <v>1.8044404381938601E-4</v>
      </c>
    </row>
    <row r="2488" spans="2:4" x14ac:dyDescent="0.4">
      <c r="B2488" s="114">
        <v>797.19999999997196</v>
      </c>
      <c r="C2488" s="11">
        <v>0.99962985924260395</v>
      </c>
      <c r="D2488" s="11">
        <v>1.72294989984179E-4</v>
      </c>
    </row>
    <row r="2489" spans="2:4" x14ac:dyDescent="0.4">
      <c r="B2489" s="114">
        <v>797.39999999997201</v>
      </c>
      <c r="C2489" s="11">
        <v>0.99964672441513103</v>
      </c>
      <c r="D2489" s="11">
        <v>1.6461335606092101E-4</v>
      </c>
    </row>
    <row r="2490" spans="2:4" x14ac:dyDescent="0.4">
      <c r="B2490" s="114">
        <v>797.59999999997206</v>
      </c>
      <c r="C2490" s="11">
        <v>0.99966261541283397</v>
      </c>
      <c r="D2490" s="11">
        <v>1.5741699794573599E-4</v>
      </c>
    </row>
    <row r="2491" spans="2:4" x14ac:dyDescent="0.4">
      <c r="B2491" s="114">
        <v>797.79999999997199</v>
      </c>
      <c r="C2491" s="11">
        <v>0.999677507375904</v>
      </c>
      <c r="D2491" s="11">
        <v>1.5071183590056501E-4</v>
      </c>
    </row>
    <row r="2492" spans="2:4" x14ac:dyDescent="0.4">
      <c r="B2492" s="114">
        <v>797.99999999997203</v>
      </c>
      <c r="C2492" s="11">
        <v>0.99969139796204698</v>
      </c>
      <c r="D2492" s="11">
        <v>1.44494574186116E-4</v>
      </c>
    </row>
    <row r="2493" spans="2:4" x14ac:dyDescent="0.4">
      <c r="B2493" s="114">
        <v>798.19999999997196</v>
      </c>
      <c r="C2493" s="11">
        <v>0.99970430188910897</v>
      </c>
      <c r="D2493" s="11">
        <v>1.38755094948069E-4</v>
      </c>
    </row>
    <row r="2494" spans="2:4" x14ac:dyDescent="0.4">
      <c r="B2494" s="114">
        <v>798.39999999997201</v>
      </c>
      <c r="C2494" s="11">
        <v>0.99971624626281996</v>
      </c>
      <c r="D2494" s="11">
        <v>1.3347848862390701E-4</v>
      </c>
    </row>
    <row r="2495" spans="2:4" x14ac:dyDescent="0.4">
      <c r="B2495" s="114">
        <v>798.59999999997206</v>
      </c>
      <c r="C2495" s="11">
        <v>0.99972726666124001</v>
      </c>
      <c r="D2495" s="11">
        <v>1.2864671508390401E-4</v>
      </c>
    </row>
    <row r="2496" spans="2:4" x14ac:dyDescent="0.4">
      <c r="B2496" s="114">
        <v>798.79999999997199</v>
      </c>
      <c r="C2496" s="11">
        <v>0.999737404</v>
      </c>
      <c r="D2496" s="11">
        <v>1.24239926863957E-4</v>
      </c>
    </row>
    <row r="2497" spans="2:4" x14ac:dyDescent="0.4">
      <c r="B2497" s="114">
        <v>798.99999999997203</v>
      </c>
      <c r="C2497" s="11">
        <v>0.99974670208215599</v>
      </c>
      <c r="D2497" s="11">
        <v>1.2023749688404301E-4</v>
      </c>
    </row>
    <row r="2498" spans="2:4" x14ac:dyDescent="0.4">
      <c r="B2498" s="114">
        <v>799.19999999997196</v>
      </c>
      <c r="C2498" s="11">
        <v>0.99975520572612797</v>
      </c>
      <c r="D2498" s="11">
        <v>1.16618796410693E-4</v>
      </c>
    </row>
    <row r="2499" spans="2:4" x14ac:dyDescent="0.4">
      <c r="B2499" s="114">
        <v>799.39999999997201</v>
      </c>
      <c r="C2499" s="11">
        <v>0.999762959371997</v>
      </c>
      <c r="D2499" s="11">
        <v>1.13363768749982E-4</v>
      </c>
    </row>
    <row r="2500" spans="2:4" x14ac:dyDescent="0.4">
      <c r="B2500" s="114">
        <v>799.59999999997206</v>
      </c>
      <c r="C2500" s="11">
        <v>0.99977000607305599</v>
      </c>
      <c r="D2500" s="11">
        <v>1.1045334022479299E-4</v>
      </c>
    </row>
    <row r="2501" spans="2:4" x14ac:dyDescent="0.4">
      <c r="B2501" s="114">
        <v>799.79999999997199</v>
      </c>
      <c r="C2501" s="11">
        <v>0.99977638679060599</v>
      </c>
      <c r="D2501" s="11">
        <v>1.07869704606875E-4</v>
      </c>
    </row>
    <row r="2502" spans="2:4" x14ac:dyDescent="0.4">
      <c r="B2502" s="114">
        <v>799.99999999997203</v>
      </c>
      <c r="C2502" s="11">
        <v>0.999782139922196</v>
      </c>
      <c r="D2502" s="11">
        <v>1.05596511416319E-4</v>
      </c>
    </row>
    <row r="2503" spans="2:4" x14ac:dyDescent="0.4">
      <c r="B2503" s="114">
        <v>800.19999999997196</v>
      </c>
      <c r="C2503" s="11">
        <v>0.999787301005161</v>
      </c>
      <c r="D2503" s="11">
        <v>1.03618979995405E-4</v>
      </c>
    </row>
    <row r="2504" spans="2:4" x14ac:dyDescent="0.4">
      <c r="B2504" s="114">
        <v>800.39999999997201</v>
      </c>
      <c r="C2504" s="11">
        <v>0.99979190255226302</v>
      </c>
      <c r="D2504" s="11">
        <v>1.01923954677303E-4</v>
      </c>
    </row>
    <row r="2505" spans="2:4" x14ac:dyDescent="0.4">
      <c r="B2505" s="114">
        <v>800.59999999997206</v>
      </c>
      <c r="C2505" s="11">
        <v>0.99979597398714104</v>
      </c>
      <c r="D2505" s="11">
        <v>1.00499941234489E-4</v>
      </c>
    </row>
    <row r="2506" spans="2:4" x14ac:dyDescent="0.4">
      <c r="B2506" s="114">
        <v>800.79999999997199</v>
      </c>
      <c r="C2506" s="11">
        <v>0.999799541635916</v>
      </c>
      <c r="D2506" s="11">
        <v>9.9337116543906607E-5</v>
      </c>
    </row>
    <row r="2507" spans="2:4" x14ac:dyDescent="0.4">
      <c r="B2507" s="114">
        <v>800.99999999997203</v>
      </c>
      <c r="C2507" s="11">
        <v>0.99980262875931403</v>
      </c>
      <c r="D2507" s="11">
        <v>9.8427321887377102E-5</v>
      </c>
    </row>
    <row r="2508" spans="2:4" x14ac:dyDescent="0.4">
      <c r="B2508" s="114">
        <v>801.19999999997196</v>
      </c>
      <c r="C2508" s="11">
        <v>0.99980525561005096</v>
      </c>
      <c r="D2508" s="11">
        <v>9.7764049742176803E-5</v>
      </c>
    </row>
    <row r="2509" spans="2:4" x14ac:dyDescent="0.4">
      <c r="B2509" s="114">
        <v>801.39999999997099</v>
      </c>
      <c r="C2509" s="11">
        <v>0.99980743950280304</v>
      </c>
      <c r="D2509" s="11">
        <v>9.7342429599273504E-5</v>
      </c>
    </row>
    <row r="2510" spans="2:4" x14ac:dyDescent="0.4">
      <c r="B2510" s="114">
        <v>801.59999999997103</v>
      </c>
      <c r="C2510" s="11">
        <v>0.99980919488716002</v>
      </c>
      <c r="D2510" s="11">
        <v>9.7159217028206803E-5</v>
      </c>
    </row>
    <row r="2511" spans="2:4" x14ac:dyDescent="0.4">
      <c r="B2511" s="114">
        <v>801.79999999997096</v>
      </c>
      <c r="C2511" s="11">
        <v>0.99981053341639703</v>
      </c>
      <c r="D2511" s="11">
        <v>9.7212789217807199E-5</v>
      </c>
    </row>
    <row r="2512" spans="2:4" x14ac:dyDescent="0.4">
      <c r="B2512" s="114">
        <v>801.99999999997101</v>
      </c>
      <c r="C2512" s="11">
        <v>0.99981146400679</v>
      </c>
      <c r="D2512" s="11">
        <v>9.7503149493579494E-5</v>
      </c>
    </row>
    <row r="2513" spans="2:4" x14ac:dyDescent="0.4">
      <c r="B2513" s="114">
        <v>802.19999999997106</v>
      </c>
      <c r="C2513" s="11">
        <v>0.99981199288197398</v>
      </c>
      <c r="D2513" s="11">
        <v>9.8031945076172604E-5</v>
      </c>
    </row>
    <row r="2514" spans="2:4" x14ac:dyDescent="0.4">
      <c r="B2514" s="114">
        <v>802.39999999997099</v>
      </c>
      <c r="C2514" s="11">
        <v>0.99981212359625604</v>
      </c>
      <c r="D2514" s="11">
        <v>9.8802503001875497E-5</v>
      </c>
    </row>
    <row r="2515" spans="2:4" x14ac:dyDescent="0.4">
      <c r="B2515" s="114">
        <v>802.59999999997103</v>
      </c>
      <c r="C2515" s="11">
        <v>0.99981185704693898</v>
      </c>
      <c r="D2515" s="11">
        <v>9.9819867239586894E-5</v>
      </c>
    </row>
    <row r="2516" spans="2:4" x14ac:dyDescent="0.4">
      <c r="B2516" s="114">
        <v>802.79999999997096</v>
      </c>
      <c r="C2516" s="11">
        <v>0.99981119146541697</v>
      </c>
      <c r="D2516" s="11">
        <v>1.0109085430552E-4</v>
      </c>
    </row>
    <row r="2517" spans="2:4" x14ac:dyDescent="0.4">
      <c r="B2517" s="114">
        <v>802.99999999997101</v>
      </c>
      <c r="C2517" s="11">
        <v>0.99981012238506595</v>
      </c>
      <c r="D2517" s="11">
        <v>1.02624127337529E-4</v>
      </c>
    </row>
    <row r="2518" spans="2:4" x14ac:dyDescent="0.4">
      <c r="B2518" s="114">
        <v>803.19999999997106</v>
      </c>
      <c r="C2518" s="11">
        <v>0.99980864258584301</v>
      </c>
      <c r="D2518" s="11">
        <v>1.04430287680139E-4</v>
      </c>
    </row>
    <row r="2519" spans="2:4" x14ac:dyDescent="0.4">
      <c r="B2519" s="114">
        <v>803.39999999997099</v>
      </c>
      <c r="C2519" s="11">
        <v>0.99980674201445896</v>
      </c>
      <c r="D2519" s="11">
        <v>1.06521985067489E-4</v>
      </c>
    </row>
    <row r="2520" spans="2:4" x14ac:dyDescent="0.4">
      <c r="B2520" s="114">
        <v>803.59999999997103</v>
      </c>
      <c r="C2520" s="11">
        <v>0.99980440767914003</v>
      </c>
      <c r="D2520" s="11">
        <v>1.08914047482623E-4</v>
      </c>
    </row>
    <row r="2521" spans="2:4" x14ac:dyDescent="0.4">
      <c r="B2521" s="114">
        <v>803.79999999997096</v>
      </c>
      <c r="C2521" s="11">
        <v>0.99980162351800805</v>
      </c>
      <c r="D2521" s="11">
        <v>1.1162363175084401E-4</v>
      </c>
    </row>
    <row r="2522" spans="2:4" x14ac:dyDescent="0.4">
      <c r="B2522" s="114">
        <v>803.99999999997101</v>
      </c>
      <c r="C2522" s="11">
        <v>0.99979837024028495</v>
      </c>
      <c r="D2522" s="11">
        <v>1.14670395872789E-4</v>
      </c>
    </row>
    <row r="2523" spans="2:4" x14ac:dyDescent="0.4">
      <c r="B2523" s="114">
        <v>804.19999999997106</v>
      </c>
      <c r="C2523" s="11">
        <v>0.99979462513643802</v>
      </c>
      <c r="D2523" s="11">
        <v>1.18076697090838E-4</v>
      </c>
    </row>
    <row r="2524" spans="2:4" x14ac:dyDescent="0.4">
      <c r="B2524" s="114">
        <v>804.39999999997099</v>
      </c>
      <c r="C2524" s="11">
        <v>0.99979036185164505</v>
      </c>
      <c r="D2524" s="11">
        <v>1.2186782109825301E-4</v>
      </c>
    </row>
    <row r="2525" spans="2:4" x14ac:dyDescent="0.4">
      <c r="B2525" s="114">
        <v>804.59999999997103</v>
      </c>
      <c r="C2525" s="11">
        <v>0.99978555014786996</v>
      </c>
      <c r="D2525" s="11">
        <v>1.2607221808663501E-4</v>
      </c>
    </row>
    <row r="2526" spans="2:4" x14ac:dyDescent="0.4">
      <c r="B2526" s="114">
        <v>804.79999999997096</v>
      </c>
      <c r="C2526" s="11">
        <v>0.99978015563403799</v>
      </c>
      <c r="D2526" s="11">
        <v>1.3072176686789599E-4</v>
      </c>
    </row>
    <row r="2527" spans="2:4" x14ac:dyDescent="0.4">
      <c r="B2527" s="114">
        <v>804.99999999997101</v>
      </c>
      <c r="C2527" s="11">
        <v>0.99977413946656002</v>
      </c>
      <c r="D2527" s="11">
        <v>1.3585206485176E-4</v>
      </c>
    </row>
    <row r="2528" spans="2:4" x14ac:dyDescent="0.4">
      <c r="B2528" s="114">
        <v>805.19999999997106</v>
      </c>
      <c r="C2528" s="11">
        <v>0.99976745802531397</v>
      </c>
      <c r="D2528" s="11">
        <v>1.4150273940791199E-4</v>
      </c>
    </row>
    <row r="2529" spans="2:4" x14ac:dyDescent="0.4">
      <c r="B2529" s="114">
        <v>805.39999999997099</v>
      </c>
      <c r="C2529" s="11">
        <v>0.99976006256898398</v>
      </c>
      <c r="D2529" s="11">
        <v>1.4771777750783701E-4</v>
      </c>
    </row>
    <row r="2530" spans="2:4" x14ac:dyDescent="0.4">
      <c r="B2530" s="114">
        <v>805.59999999997103</v>
      </c>
      <c r="C2530" s="11">
        <v>0.99975189887586602</v>
      </c>
      <c r="D2530" s="11">
        <v>1.5454586866541401E-4</v>
      </c>
    </row>
    <row r="2531" spans="2:4" x14ac:dyDescent="0.4">
      <c r="B2531" s="114">
        <v>805.79999999997096</v>
      </c>
      <c r="C2531" s="11">
        <v>0.99974290687902001</v>
      </c>
      <c r="D2531" s="11">
        <v>1.6204075367212499E-4</v>
      </c>
    </row>
    <row r="2532" spans="2:4" x14ac:dyDescent="0.4">
      <c r="B2532" s="114">
        <v>805.99999999997101</v>
      </c>
      <c r="C2532" s="11">
        <v>0.99973302030856503</v>
      </c>
      <c r="D2532" s="11">
        <v>1.7026156827370801E-4</v>
      </c>
    </row>
    <row r="2533" spans="2:4" x14ac:dyDescent="0.4">
      <c r="B2533" s="114">
        <v>806.19999999997106</v>
      </c>
      <c r="C2533" s="11">
        <v>0.999722166373056</v>
      </c>
      <c r="D2533" s="11">
        <v>1.7927315334705801E-4</v>
      </c>
    </row>
    <row r="2534" spans="2:4" x14ac:dyDescent="0.4">
      <c r="B2534" s="114">
        <v>806.39999999997099</v>
      </c>
      <c r="C2534" s="11">
        <v>0.99971026552781195</v>
      </c>
      <c r="D2534" s="11">
        <v>1.8914628923371199E-4</v>
      </c>
    </row>
    <row r="2535" spans="2:4" x14ac:dyDescent="0.4">
      <c r="B2535" s="114">
        <v>806.59999999997103</v>
      </c>
      <c r="C2535" s="11">
        <v>0.99969723124917798</v>
      </c>
      <c r="D2535" s="11">
        <v>1.9995793106211999E-4</v>
      </c>
    </row>
    <row r="2536" spans="2:4" x14ac:dyDescent="0.4">
      <c r="B2536" s="114">
        <v>806.79999999997096</v>
      </c>
      <c r="C2536" s="11">
        <v>0.99968296995118899</v>
      </c>
      <c r="D2536" s="11">
        <v>2.11791319694284E-4</v>
      </c>
    </row>
    <row r="2537" spans="2:4" x14ac:dyDescent="0.4">
      <c r="B2537" s="114">
        <v>806.99999999997101</v>
      </c>
      <c r="C2537" s="11">
        <v>0.99966738109586395</v>
      </c>
      <c r="D2537" s="11">
        <v>2.2473592431520399E-4</v>
      </c>
    </row>
    <row r="2538" spans="2:4" x14ac:dyDescent="0.4">
      <c r="B2538" s="114">
        <v>807.19999999997106</v>
      </c>
      <c r="C2538" s="11">
        <v>0.99965035755711296</v>
      </c>
      <c r="D2538" s="11">
        <v>2.3888716482913999E-4</v>
      </c>
    </row>
    <row r="2539" spans="2:4" x14ac:dyDescent="0.4">
      <c r="B2539" s="114">
        <v>807.39999999997099</v>
      </c>
      <c r="C2539" s="11">
        <v>0.99963178632960903</v>
      </c>
      <c r="D2539" s="11">
        <v>2.543458337762E-4</v>
      </c>
    </row>
    <row r="2540" spans="2:4" x14ac:dyDescent="0.4">
      <c r="B2540" s="114">
        <v>807.59999999997103</v>
      </c>
      <c r="C2540" s="11">
        <v>0.99961154969663801</v>
      </c>
      <c r="D2540" s="11">
        <v>2.7121711742722601E-4</v>
      </c>
    </row>
    <row r="2541" spans="2:4" x14ac:dyDescent="0.4">
      <c r="B2541" s="114">
        <v>807.79999999997096</v>
      </c>
      <c r="C2541" s="11">
        <v>0.99958952699676595</v>
      </c>
      <c r="D2541" s="11">
        <v>2.8960909289641303E-4</v>
      </c>
    </row>
    <row r="2542" spans="2:4" x14ac:dyDescent="0.4">
      <c r="B2542" s="114">
        <v>807.99999999997101</v>
      </c>
      <c r="C2542" s="11">
        <v>0.999565597156996</v>
      </c>
      <c r="D2542" s="11">
        <v>3.0963055334033799E-4</v>
      </c>
    </row>
    <row r="2543" spans="2:4" x14ac:dyDescent="0.4">
      <c r="B2543" s="114">
        <v>808.19999999997106</v>
      </c>
      <c r="C2543" s="11">
        <v>0.99953964216996305</v>
      </c>
      <c r="D2543" s="11">
        <v>3.3138800525031402E-4</v>
      </c>
    </row>
    <row r="2544" spans="2:4" x14ac:dyDescent="0.4">
      <c r="B2544" s="114">
        <v>808.39999999997099</v>
      </c>
      <c r="C2544" s="11">
        <v>0.99951155170554795</v>
      </c>
      <c r="D2544" s="11">
        <v>3.5498167044255101E-4</v>
      </c>
    </row>
    <row r="2545" spans="2:4" x14ac:dyDescent="0.4">
      <c r="B2545" s="114">
        <v>808.59999999997103</v>
      </c>
      <c r="C2545" s="11">
        <v>0.99948122924037197</v>
      </c>
      <c r="D2545" s="11">
        <v>3.8050014757236598E-4</v>
      </c>
    </row>
    <row r="2546" spans="2:4" x14ac:dyDescent="0.4">
      <c r="B2546" s="114">
        <v>808.79999999997096</v>
      </c>
      <c r="C2546" s="11">
        <v>0.99944859981883205</v>
      </c>
      <c r="D2546" s="11">
        <v>4.0801363696139198E-4</v>
      </c>
    </row>
    <row r="2547" spans="2:4" x14ac:dyDescent="0.4">
      <c r="B2547" s="114">
        <v>808.99999999997101</v>
      </c>
      <c r="C2547" s="11">
        <v>0.99941361965270703</v>
      </c>
      <c r="D2547" s="11">
        <v>4.3756554356821502E-4</v>
      </c>
    </row>
    <row r="2548" spans="2:4" x14ac:dyDescent="0.4">
      <c r="B2548" s="114">
        <v>809.19999999997106</v>
      </c>
      <c r="C2548" s="11">
        <v>0.99937628769560505</v>
      </c>
      <c r="D2548" s="11">
        <v>4.6916233438590798E-4</v>
      </c>
    </row>
    <row r="2549" spans="2:4" x14ac:dyDescent="0.4">
      <c r="B2549" s="114">
        <v>809.39999999997099</v>
      </c>
      <c r="C2549" s="11">
        <v>0.99933665916506997</v>
      </c>
      <c r="D2549" s="11">
        <v>5.02761670821264E-4</v>
      </c>
    </row>
    <row r="2550" spans="2:4" x14ac:dyDescent="0.4">
      <c r="B2550" s="114">
        <v>809.59999999997103</v>
      </c>
      <c r="C2550" s="11">
        <v>0.99929486074851603</v>
      </c>
      <c r="D2550" s="11">
        <v>5.3825904491053701E-4</v>
      </c>
    </row>
    <row r="2551" spans="2:4" x14ac:dyDescent="0.4">
      <c r="B2551" s="114">
        <v>809.79999999997096</v>
      </c>
      <c r="C2551" s="11">
        <v>0.99925110688673602</v>
      </c>
      <c r="D2551" s="11">
        <v>5.7547345043572503E-4</v>
      </c>
    </row>
    <row r="2552" spans="2:4" x14ac:dyDescent="0.4">
      <c r="B2552" s="114">
        <v>809.99999999997101</v>
      </c>
      <c r="C2552" s="11">
        <v>0.99920571607688802</v>
      </c>
      <c r="D2552" s="11">
        <v>6.1413301988212405E-4</v>
      </c>
    </row>
    <row r="2553" spans="2:4" x14ac:dyDescent="0.4">
      <c r="B2553" s="114">
        <v>810.19999999997106</v>
      </c>
      <c r="C2553" s="11">
        <v>0.99915912559155895</v>
      </c>
      <c r="D2553" s="11">
        <v>6.5386204146128802E-4</v>
      </c>
    </row>
    <row r="2554" spans="2:4" x14ac:dyDescent="0.4">
      <c r="B2554" s="114">
        <v>810.39999999997099</v>
      </c>
      <c r="C2554" s="11">
        <v>0.99911190244793802</v>
      </c>
      <c r="D2554" s="11">
        <v>6.9417127111958104E-4</v>
      </c>
    </row>
    <row r="2555" spans="2:4" x14ac:dyDescent="0.4">
      <c r="B2555" s="114">
        <v>810.59999999997103</v>
      </c>
      <c r="C2555" s="11">
        <v>0.99906474805900003</v>
      </c>
      <c r="D2555" s="11">
        <v>7.3445382032580602E-4</v>
      </c>
    </row>
    <row r="2556" spans="2:4" x14ac:dyDescent="0.4">
      <c r="B2556" s="114">
        <v>810.79999999997096</v>
      </c>
      <c r="C2556" s="11">
        <v>0.99901849369741502</v>
      </c>
      <c r="D2556" s="11">
        <v>7.7398916425141997E-4</v>
      </c>
    </row>
    <row r="2557" spans="2:4" x14ac:dyDescent="0.4">
      <c r="B2557" s="114">
        <v>810.99999999997101</v>
      </c>
      <c r="C2557" s="11">
        <v>0.99897408422022005</v>
      </c>
      <c r="D2557" s="11">
        <v>8.1195754286548995E-4</v>
      </c>
    </row>
    <row r="2558" spans="2:4" x14ac:dyDescent="0.4">
      <c r="B2558" s="114">
        <v>811.19999999997106</v>
      </c>
      <c r="C2558" s="11">
        <v>0.998932548406266</v>
      </c>
      <c r="D2558" s="11">
        <v>8.4746622650430301E-4</v>
      </c>
    </row>
    <row r="2559" spans="2:4" x14ac:dyDescent="0.4">
      <c r="B2559" s="114">
        <v>811.39999999997099</v>
      </c>
      <c r="C2559" s="11">
        <v>0.99889495582969701</v>
      </c>
      <c r="D2559" s="11">
        <v>8.7958771522757598E-4</v>
      </c>
    </row>
    <row r="2560" spans="2:4" x14ac:dyDescent="0.4">
      <c r="B2560" s="114">
        <v>811.59999999997103</v>
      </c>
      <c r="C2560" s="11">
        <v>0.99886236228973602</v>
      </c>
      <c r="D2560" s="11">
        <v>9.0740806017511702E-4</v>
      </c>
    </row>
    <row r="2561" spans="2:4" x14ac:dyDescent="0.4">
      <c r="B2561" s="114">
        <v>811.79999999997096</v>
      </c>
      <c r="C2561" s="11">
        <v>0.99883574804226005</v>
      </c>
      <c r="D2561" s="11">
        <v>9.3008148840679897E-4</v>
      </c>
    </row>
    <row r="2562" spans="2:4" x14ac:dyDescent="0.4">
      <c r="B2562" s="114">
        <v>811.99999999997101</v>
      </c>
      <c r="C2562" s="11">
        <v>0.99881595487227703</v>
      </c>
      <c r="D2562" s="11">
        <v>9.4688588415851101E-4</v>
      </c>
    </row>
    <row r="2563" spans="2:4" x14ac:dyDescent="0.4">
      <c r="B2563" s="114">
        <v>812.19999999997106</v>
      </c>
      <c r="C2563" s="11">
        <v>0.99880362888513896</v>
      </c>
      <c r="D2563" s="11">
        <v>9.5727291150306704E-4</v>
      </c>
    </row>
    <row r="2564" spans="2:4" x14ac:dyDescent="0.4">
      <c r="B2564" s="114">
        <v>812.39999999997099</v>
      </c>
      <c r="C2564" s="11">
        <v>0.998799175459683</v>
      </c>
      <c r="D2564" s="11">
        <v>9.6090695792316601E-4</v>
      </c>
    </row>
    <row r="2565" spans="2:4" x14ac:dyDescent="0.4">
      <c r="B2565" s="114">
        <v>812.59999999997103</v>
      </c>
      <c r="C2565" s="11">
        <v>0.99880273118114105</v>
      </c>
      <c r="D2565" s="11">
        <v>9.5768858178486296E-4</v>
      </c>
    </row>
    <row r="2566" spans="2:4" x14ac:dyDescent="0.4">
      <c r="B2566" s="114">
        <v>812.79999999997096</v>
      </c>
      <c r="C2566" s="11">
        <v>0.99881415549696095</v>
      </c>
      <c r="D2566" s="11">
        <v>9.4776009972944602E-4</v>
      </c>
    </row>
    <row r="2567" spans="2:4" x14ac:dyDescent="0.4">
      <c r="B2567" s="114">
        <v>812.99999999997101</v>
      </c>
      <c r="C2567" s="11">
        <v>0.99883304233258396</v>
      </c>
      <c r="D2567" s="11">
        <v>9.3149330763533402E-4</v>
      </c>
    </row>
    <row r="2568" spans="2:4" x14ac:dyDescent="0.4">
      <c r="B2568" s="114">
        <v>813.19999999997106</v>
      </c>
      <c r="C2568" s="11">
        <v>0.99885874984112999</v>
      </c>
      <c r="D2568" s="11">
        <v>9.0946127344442398E-4</v>
      </c>
    </row>
    <row r="2569" spans="2:4" x14ac:dyDescent="0.4">
      <c r="B2569" s="114">
        <v>813.39999999997099</v>
      </c>
      <c r="C2569" s="11">
        <v>0.998890444869584</v>
      </c>
      <c r="D2569" s="11">
        <v>8.8239759374808004E-4</v>
      </c>
    </row>
    <row r="2570" spans="2:4" x14ac:dyDescent="0.4">
      <c r="B2570" s="114">
        <v>813.59999999997103</v>
      </c>
      <c r="C2570" s="11">
        <v>0.99892715757551298</v>
      </c>
      <c r="D2570" s="11">
        <v>8.5114746612532401E-4</v>
      </c>
    </row>
    <row r="2571" spans="2:4" x14ac:dyDescent="0.4">
      <c r="B2571" s="114">
        <v>813.79999999997096</v>
      </c>
      <c r="C2571" s="11">
        <v>0.99896784091129698</v>
      </c>
      <c r="D2571" s="11">
        <v>8.1661541441128201E-4</v>
      </c>
    </row>
    <row r="2572" spans="2:4" x14ac:dyDescent="0.4">
      <c r="B2572" s="114">
        <v>813.99999999997101</v>
      </c>
      <c r="C2572" s="11">
        <v>0.99901142948197696</v>
      </c>
      <c r="D2572" s="11">
        <v>7.7971449389054297E-4</v>
      </c>
    </row>
    <row r="2573" spans="2:4" x14ac:dyDescent="0.4">
      <c r="B2573" s="114">
        <v>814.19999999997106</v>
      </c>
      <c r="C2573" s="11">
        <v>0.99905689270556897</v>
      </c>
      <c r="D2573" s="11">
        <v>7.4132124800540395E-4</v>
      </c>
    </row>
    <row r="2574" spans="2:4" x14ac:dyDescent="0.4">
      <c r="B2574" s="114">
        <v>814.39999999997099</v>
      </c>
      <c r="C2574" s="11">
        <v>0.99910327828863599</v>
      </c>
      <c r="D2574" s="11">
        <v>7.0223961516887397E-4</v>
      </c>
    </row>
    <row r="2575" spans="2:4" x14ac:dyDescent="0.4">
      <c r="B2575" s="114">
        <v>814.59999999997103</v>
      </c>
      <c r="C2575" s="11">
        <v>0.99914974358162301</v>
      </c>
      <c r="D2575" s="11">
        <v>6.6317558963264198E-4</v>
      </c>
    </row>
    <row r="2576" spans="2:4" x14ac:dyDescent="0.4">
      <c r="B2576" s="114">
        <v>814.79999999997096</v>
      </c>
      <c r="C2576" s="11">
        <v>0.99919557419278904</v>
      </c>
      <c r="D2576" s="11">
        <v>6.2472288696580199E-4</v>
      </c>
    </row>
    <row r="2577" spans="2:4" x14ac:dyDescent="0.4">
      <c r="B2577" s="114">
        <v>814.99999999997101</v>
      </c>
      <c r="C2577" s="11">
        <v>0.99924019080386095</v>
      </c>
      <c r="D2577" s="11">
        <v>5.8735858725586705E-4</v>
      </c>
    </row>
    <row r="2578" spans="2:4" x14ac:dyDescent="0.4">
      <c r="B2578" s="114">
        <v>815.19999999997106</v>
      </c>
      <c r="C2578" s="11">
        <v>0.99928314624390602</v>
      </c>
      <c r="D2578" s="11">
        <v>5.5144685736398203E-4</v>
      </c>
    </row>
    <row r="2579" spans="2:4" x14ac:dyDescent="0.4">
      <c r="B2579" s="114">
        <v>815.39999999997099</v>
      </c>
      <c r="C2579" s="11">
        <v>0.99932411543487198</v>
      </c>
      <c r="D2579" s="11">
        <v>5.17248455779064E-4</v>
      </c>
    </row>
    <row r="2580" spans="2:4" x14ac:dyDescent="0.4">
      <c r="B2580" s="114">
        <v>815.59999999997103</v>
      </c>
      <c r="C2580" s="11">
        <v>0.99936288086502201</v>
      </c>
      <c r="D2580" s="11">
        <v>4.84933748993712E-4</v>
      </c>
    </row>
    <row r="2581" spans="2:4" x14ac:dyDescent="0.4">
      <c r="B2581" s="114">
        <v>815.79999999997096</v>
      </c>
      <c r="C2581" s="11">
        <v>0.99939931592484998</v>
      </c>
      <c r="D2581" s="11">
        <v>4.5459728262835301E-4</v>
      </c>
    </row>
    <row r="2582" spans="2:4" x14ac:dyDescent="0.4">
      <c r="B2582" s="114">
        <v>815.99999999997101</v>
      </c>
      <c r="C2582" s="11">
        <v>0.99943336792709603</v>
      </c>
      <c r="D2582" s="11">
        <v>4.2627240757901898E-4</v>
      </c>
    </row>
    <row r="2583" spans="2:4" x14ac:dyDescent="0.4">
      <c r="B2583" s="114">
        <v>816.19999999997106</v>
      </c>
      <c r="C2583" s="11">
        <v>0.99946504206769804</v>
      </c>
      <c r="D2583" s="11">
        <v>3.99944947641558E-4</v>
      </c>
    </row>
    <row r="2584" spans="2:4" x14ac:dyDescent="0.4">
      <c r="B2584" s="114">
        <v>816.39999999997099</v>
      </c>
      <c r="C2584" s="11">
        <v>0.99949438708536498</v>
      </c>
      <c r="D2584" s="11">
        <v>3.7556531572820997E-4</v>
      </c>
    </row>
    <row r="2585" spans="2:4" x14ac:dyDescent="0.4">
      <c r="B2585" s="114">
        <v>816.59999999997103</v>
      </c>
      <c r="C2585" s="11">
        <v>0.99952148303516297</v>
      </c>
      <c r="D2585" s="11">
        <v>3.5305876603463802E-4</v>
      </c>
    </row>
    <row r="2586" spans="2:4" x14ac:dyDescent="0.4">
      <c r="B2586" s="114">
        <v>816.79999999997096</v>
      </c>
      <c r="C2586" s="11">
        <v>0.99954643117542097</v>
      </c>
      <c r="D2586" s="11">
        <v>3.3233381640025001E-4</v>
      </c>
    </row>
    <row r="2587" spans="2:4" x14ac:dyDescent="0.4">
      <c r="B2587" s="114">
        <v>816.99999999997101</v>
      </c>
      <c r="C2587" s="11">
        <v>0.99956934586619395</v>
      </c>
      <c r="D2587" s="11">
        <v>3.1328894981410101E-4</v>
      </c>
    </row>
    <row r="2588" spans="2:4" x14ac:dyDescent="0.4">
      <c r="B2588" s="114">
        <v>817.19999999997106</v>
      </c>
      <c r="C2588" s="11">
        <v>0.99959034826997994</v>
      </c>
      <c r="D2588" s="11">
        <v>2.9581778777591701E-4</v>
      </c>
    </row>
    <row r="2589" spans="2:4" x14ac:dyDescent="0.4">
      <c r="B2589" s="114">
        <v>817.39999999997099</v>
      </c>
      <c r="C2589" s="11">
        <v>0.99960956159245995</v>
      </c>
      <c r="D2589" s="11">
        <v>2.7981296725161398E-4</v>
      </c>
    </row>
    <row r="2590" spans="2:4" x14ac:dyDescent="0.4">
      <c r="B2590" s="114">
        <v>817.59999999997103</v>
      </c>
      <c r="C2590" s="11">
        <v>0.999627107595779</v>
      </c>
      <c r="D2590" s="11">
        <v>2.6516895311236798E-4</v>
      </c>
    </row>
    <row r="2591" spans="2:4" x14ac:dyDescent="0.4">
      <c r="B2591" s="114">
        <v>817.79999999997096</v>
      </c>
      <c r="C2591" s="11">
        <v>0.99964310413477797</v>
      </c>
      <c r="D2591" s="11">
        <v>2.5178399990452203E-4</v>
      </c>
    </row>
    <row r="2592" spans="2:4" x14ac:dyDescent="0.4">
      <c r="B2592" s="114">
        <v>817.99999999997101</v>
      </c>
      <c r="C2592" s="11">
        <v>0.99965766349590901</v>
      </c>
      <c r="D2592" s="11">
        <v>2.3956144990466699E-4</v>
      </c>
    </row>
    <row r="2593" spans="2:4" x14ac:dyDescent="0.4">
      <c r="B2593" s="114">
        <v>818.19999999997003</v>
      </c>
      <c r="C2593" s="11">
        <v>0.99967089135796605</v>
      </c>
      <c r="D2593" s="11">
        <v>2.28410520020429E-4</v>
      </c>
    </row>
    <row r="2594" spans="2:4" x14ac:dyDescent="0.4">
      <c r="B2594" s="114">
        <v>818.39999999997099</v>
      </c>
      <c r="C2594" s="11">
        <v>0.99968288622069601</v>
      </c>
      <c r="D2594" s="11">
        <v>2.1824670597391099E-4</v>
      </c>
    </row>
    <row r="2595" spans="2:4" x14ac:dyDescent="0.4">
      <c r="B2595" s="114">
        <v>818.59999999997103</v>
      </c>
      <c r="C2595" s="11">
        <v>0.99969373913668702</v>
      </c>
      <c r="D2595" s="11">
        <v>2.0899194204307899E-4</v>
      </c>
    </row>
    <row r="2596" spans="2:4" x14ac:dyDescent="0.4">
      <c r="B2596" s="114">
        <v>818.79999999997096</v>
      </c>
      <c r="C2596" s="11">
        <v>0.99970353370806697</v>
      </c>
      <c r="D2596" s="11">
        <v>2.0057454831514201E-4</v>
      </c>
    </row>
    <row r="2597" spans="2:4" x14ac:dyDescent="0.4">
      <c r="B2597" s="114">
        <v>818.99999999996999</v>
      </c>
      <c r="C2597" s="11">
        <v>0.99971234625833205</v>
      </c>
      <c r="D2597" s="11">
        <v>1.9292903906336501E-4</v>
      </c>
    </row>
    <row r="2598" spans="2:4" x14ac:dyDescent="0.4">
      <c r="B2598" s="114">
        <v>819.19999999997003</v>
      </c>
      <c r="C2598" s="11">
        <v>0.99972024611541699</v>
      </c>
      <c r="D2598" s="11">
        <v>1.85995844925348E-4</v>
      </c>
    </row>
    <row r="2599" spans="2:4" x14ac:dyDescent="0.4">
      <c r="B2599" s="114">
        <v>819.39999999997099</v>
      </c>
      <c r="C2599" s="11">
        <v>0.99972729596361998</v>
      </c>
      <c r="D2599" s="11">
        <v>1.7972098351008199E-4</v>
      </c>
    </row>
    <row r="2600" spans="2:4" x14ac:dyDescent="0.4">
      <c r="B2600" s="114">
        <v>819.59999999997001</v>
      </c>
      <c r="C2600" s="11">
        <v>0.99973355223335902</v>
      </c>
      <c r="D2600" s="11">
        <v>1.74055703681404E-4</v>
      </c>
    </row>
    <row r="2601" spans="2:4" x14ac:dyDescent="0.4">
      <c r="B2601" s="114">
        <v>819.79999999997005</v>
      </c>
      <c r="C2601" s="11">
        <v>0.99973906550648295</v>
      </c>
      <c r="D2601" s="11">
        <v>1.6895612153316E-4</v>
      </c>
    </row>
    <row r="2602" spans="2:4" x14ac:dyDescent="0.4">
      <c r="B2602" s="114">
        <v>819.99999999996999</v>
      </c>
      <c r="C2602" s="11">
        <v>0.99974388092156496</v>
      </c>
      <c r="D2602" s="11">
        <v>1.64382860563183E-4</v>
      </c>
    </row>
    <row r="2603" spans="2:4" x14ac:dyDescent="0.4">
      <c r="B2603" s="114">
        <v>820.19999999997003</v>
      </c>
      <c r="C2603" s="11">
        <v>0.99974803856823802</v>
      </c>
      <c r="D2603" s="11">
        <v>1.6030070498737801E-4</v>
      </c>
    </row>
    <row r="2604" spans="2:4" x14ac:dyDescent="0.4">
      <c r="B2604" s="114">
        <v>820.39999999996996</v>
      </c>
      <c r="C2604" s="11">
        <v>0.99975157386762104</v>
      </c>
      <c r="D2604" s="11">
        <v>1.5667826915758399E-4</v>
      </c>
    </row>
    <row r="2605" spans="2:4" x14ac:dyDescent="0.4">
      <c r="B2605" s="114">
        <v>820.59999999997001</v>
      </c>
      <c r="C2605" s="11">
        <v>0.99975451793736003</v>
      </c>
      <c r="D2605" s="11">
        <v>1.53487682599749E-4</v>
      </c>
    </row>
    <row r="2606" spans="2:4" x14ac:dyDescent="0.4">
      <c r="B2606" s="114">
        <v>820.79999999997005</v>
      </c>
      <c r="C2606" s="11">
        <v>0.99975689792638001</v>
      </c>
      <c r="D2606" s="11">
        <v>1.5070430303194501E-4</v>
      </c>
    </row>
    <row r="2607" spans="2:4" x14ac:dyDescent="0.4">
      <c r="B2607" s="114">
        <v>820.99999999996999</v>
      </c>
      <c r="C2607" s="11">
        <v>0.99975873732574605</v>
      </c>
      <c r="D2607" s="11">
        <v>1.4830645270870899E-4</v>
      </c>
    </row>
    <row r="2608" spans="2:4" x14ac:dyDescent="0.4">
      <c r="B2608" s="114">
        <v>821.19999999997003</v>
      </c>
      <c r="C2608" s="11">
        <v>0.99976005625834197</v>
      </c>
      <c r="D2608" s="11">
        <v>1.4627517599717901E-4</v>
      </c>
    </row>
    <row r="2609" spans="2:4" x14ac:dyDescent="0.4">
      <c r="B2609" s="114">
        <v>821.39999999996996</v>
      </c>
      <c r="C2609" s="11">
        <v>0.99976087174930806</v>
      </c>
      <c r="D2609" s="11">
        <v>1.4459401682141799E-4</v>
      </c>
    </row>
    <row r="2610" spans="2:4" x14ac:dyDescent="0.4">
      <c r="B2610" s="114">
        <v>821.59999999997001</v>
      </c>
      <c r="C2610" s="11">
        <v>0.999761197979955</v>
      </c>
      <c r="D2610" s="11">
        <v>1.4324881414617499E-4</v>
      </c>
    </row>
    <row r="2611" spans="2:4" x14ac:dyDescent="0.4">
      <c r="B2611" s="114">
        <v>821.79999999997005</v>
      </c>
      <c r="C2611" s="11">
        <v>0.99976104652835496</v>
      </c>
      <c r="D2611" s="11">
        <v>1.4222751332140901E-4</v>
      </c>
    </row>
    <row r="2612" spans="2:4" x14ac:dyDescent="0.4">
      <c r="B2612" s="114">
        <v>821.99999999996999</v>
      </c>
      <c r="C2612" s="11">
        <v>0.99976042660042796</v>
      </c>
      <c r="D2612" s="11">
        <v>1.4151999083187401E-4</v>
      </c>
    </row>
    <row r="2613" spans="2:4" x14ac:dyDescent="0.4">
      <c r="B2613" s="114">
        <v>822.19999999997003</v>
      </c>
      <c r="C2613" s="11">
        <v>0.99975934525279597</v>
      </c>
      <c r="D2613" s="11">
        <v>1.41117891670818E-4</v>
      </c>
    </row>
    <row r="2614" spans="2:4" x14ac:dyDescent="0.4">
      <c r="B2614" s="114">
        <v>822.39999999996996</v>
      </c>
      <c r="C2614" s="11">
        <v>0.999757807606525</v>
      </c>
      <c r="D2614" s="11">
        <v>1.4101448008803401E-4</v>
      </c>
    </row>
    <row r="2615" spans="2:4" x14ac:dyDescent="0.4">
      <c r="B2615" s="114">
        <v>822.59999999997001</v>
      </c>
      <c r="C2615" s="11">
        <v>0.99975581708057804</v>
      </c>
      <c r="D2615" s="11">
        <v>1.4120448489998499E-4</v>
      </c>
    </row>
    <row r="2616" spans="2:4" x14ac:dyDescent="0.4">
      <c r="B2616" s="114">
        <v>822.79999999997005</v>
      </c>
      <c r="C2616" s="11">
        <v>0.99975337563336897</v>
      </c>
      <c r="D2616" s="11">
        <v>1.4168394743403E-4</v>
      </c>
    </row>
    <row r="2617" spans="2:4" x14ac:dyDescent="0.4">
      <c r="B2617" s="114">
        <v>822.99999999996999</v>
      </c>
      <c r="C2617" s="11">
        <v>0.99975048401792799</v>
      </c>
      <c r="D2617" s="11">
        <v>1.4245006883588501E-4</v>
      </c>
    </row>
    <row r="2618" spans="2:4" x14ac:dyDescent="0.4">
      <c r="B2618" s="114">
        <v>823.19999999997003</v>
      </c>
      <c r="C2618" s="11">
        <v>0.99974714205929704</v>
      </c>
      <c r="D2618" s="11">
        <v>1.4350105146793E-4</v>
      </c>
    </row>
    <row r="2619" spans="2:4" x14ac:dyDescent="0.4">
      <c r="B2619" s="114">
        <v>823.39999999996996</v>
      </c>
      <c r="C2619" s="11">
        <v>0.99974334896094097</v>
      </c>
      <c r="D2619" s="11">
        <v>1.44835930386153E-4</v>
      </c>
    </row>
    <row r="2620" spans="2:4" x14ac:dyDescent="0.4">
      <c r="B2620" s="114">
        <v>823.59999999997001</v>
      </c>
      <c r="C2620" s="11">
        <v>0.99973910364713603</v>
      </c>
      <c r="D2620" s="11">
        <v>1.4645439070915301E-4</v>
      </c>
    </row>
    <row r="2621" spans="2:4" x14ac:dyDescent="0.4">
      <c r="B2621" s="114">
        <v>823.79999999997005</v>
      </c>
      <c r="C2621" s="11">
        <v>0.99973440514839396</v>
      </c>
      <c r="D2621" s="11">
        <v>1.4835656659067099E-4</v>
      </c>
    </row>
    <row r="2622" spans="2:4" x14ac:dyDescent="0.4">
      <c r="B2622" s="114">
        <v>823.99999999996999</v>
      </c>
      <c r="C2622" s="11">
        <v>0.99972925303662996</v>
      </c>
      <c r="D2622" s="11">
        <v>1.50542817527596E-4</v>
      </c>
    </row>
    <row r="2623" spans="2:4" x14ac:dyDescent="0.4">
      <c r="B2623" s="114">
        <v>824.19999999997003</v>
      </c>
      <c r="C2623" s="11">
        <v>0.99972364791851298</v>
      </c>
      <c r="D2623" s="11">
        <v>1.53013476485724E-4</v>
      </c>
    </row>
    <row r="2624" spans="2:4" x14ac:dyDescent="0.4">
      <c r="B2624" s="114">
        <v>824.39999999996996</v>
      </c>
      <c r="C2624" s="11">
        <v>0.99971759199545096</v>
      </c>
      <c r="D2624" s="11">
        <v>1.5576856399013501E-4</v>
      </c>
    </row>
    <row r="2625" spans="2:4" x14ac:dyDescent="0.4">
      <c r="B2625" s="114">
        <v>824.59999999997001</v>
      </c>
      <c r="C2625" s="11">
        <v>0.99971108967298505</v>
      </c>
      <c r="D2625" s="11">
        <v>1.58807477444512E-4</v>
      </c>
    </row>
    <row r="2626" spans="2:4" x14ac:dyDescent="0.4">
      <c r="B2626" s="114">
        <v>824.79999999997005</v>
      </c>
      <c r="C2626" s="11">
        <v>0.99970414823630505</v>
      </c>
      <c r="D2626" s="11">
        <v>1.62128643985243E-4</v>
      </c>
    </row>
    <row r="2627" spans="2:4" x14ac:dyDescent="0.4">
      <c r="B2627" s="114">
        <v>824.99999999996999</v>
      </c>
      <c r="C2627" s="11">
        <v>0.99969677858632899</v>
      </c>
      <c r="D2627" s="11">
        <v>1.6572913790538599E-4</v>
      </c>
    </row>
    <row r="2628" spans="2:4" x14ac:dyDescent="0.4">
      <c r="B2628" s="114">
        <v>825.19999999997003</v>
      </c>
      <c r="C2628" s="11">
        <v>0.99968899602403605</v>
      </c>
      <c r="D2628" s="11">
        <v>1.69604266929915E-4</v>
      </c>
    </row>
    <row r="2629" spans="2:4" x14ac:dyDescent="0.4">
      <c r="B2629" s="114">
        <v>825.39999999996996</v>
      </c>
      <c r="C2629" s="11">
        <v>0.99968082106621003</v>
      </c>
      <c r="D2629" s="11">
        <v>1.73747133592147E-4</v>
      </c>
    </row>
    <row r="2630" spans="2:4" x14ac:dyDescent="0.4">
      <c r="B2630" s="114">
        <v>825.59999999997001</v>
      </c>
      <c r="C2630" s="11">
        <v>0.99967228026739596</v>
      </c>
      <c r="D2630" s="11">
        <v>1.78148181998332E-4</v>
      </c>
    </row>
    <row r="2631" spans="2:4" x14ac:dyDescent="0.4">
      <c r="B2631" s="114">
        <v>825.79999999997005</v>
      </c>
      <c r="C2631" s="11">
        <v>0.99966340701370004</v>
      </c>
      <c r="D2631" s="11">
        <v>1.82794744979986E-4</v>
      </c>
    </row>
    <row r="2632" spans="2:4" x14ac:dyDescent="0.4">
      <c r="B2632" s="114">
        <v>825.99999999996999</v>
      </c>
      <c r="C2632" s="11">
        <v>0.99965424224410504</v>
      </c>
      <c r="D2632" s="11">
        <v>1.8767061181893701E-4</v>
      </c>
    </row>
    <row r="2633" spans="2:4" x14ac:dyDescent="0.4">
      <c r="B2633" s="114">
        <v>826.19999999997003</v>
      </c>
      <c r="C2633" s="11">
        <v>0.99964483504795298</v>
      </c>
      <c r="D2633" s="11">
        <v>1.92755639540555E-4</v>
      </c>
    </row>
    <row r="2634" spans="2:4" x14ac:dyDescent="0.4">
      <c r="B2634" s="114">
        <v>826.39999999996996</v>
      </c>
      <c r="C2634" s="11">
        <v>0.99963524307947105</v>
      </c>
      <c r="D2634" s="11">
        <v>1.9802543499027199E-4</v>
      </c>
    </row>
    <row r="2635" spans="2:4" x14ac:dyDescent="0.4">
      <c r="B2635" s="114">
        <v>826.59999999997001</v>
      </c>
      <c r="C2635" s="11">
        <v>0.99962553269941201</v>
      </c>
      <c r="D2635" s="11">
        <v>2.0345116206467201E-4</v>
      </c>
    </row>
    <row r="2636" spans="2:4" x14ac:dyDescent="0.4">
      <c r="B2636" s="114">
        <v>826.79999999997005</v>
      </c>
      <c r="C2636" s="11">
        <v>0.99961577879534502</v>
      </c>
      <c r="D2636" s="11">
        <v>2.08999491704867E-4</v>
      </c>
    </row>
    <row r="2637" spans="2:4" x14ac:dyDescent="0.4">
      <c r="B2637" s="114">
        <v>826.99999999996999</v>
      </c>
      <c r="C2637" s="11">
        <v>0.99960606421517295</v>
      </c>
      <c r="D2637" s="11">
        <v>2.1463273114235299E-4</v>
      </c>
    </row>
    <row r="2638" spans="2:4" x14ac:dyDescent="0.4">
      <c r="B2638" s="114">
        <v>827.19999999997003</v>
      </c>
      <c r="C2638" s="11">
        <v>0.99959647876012403</v>
      </c>
      <c r="D2638" s="11">
        <v>2.2030916506051701E-4</v>
      </c>
    </row>
    <row r="2639" spans="2:4" x14ac:dyDescent="0.4">
      <c r="B2639" s="114">
        <v>827.39999999996996</v>
      </c>
      <c r="C2639" s="11">
        <v>0.99958711770683295</v>
      </c>
      <c r="D2639" s="11">
        <v>2.2598363039604301E-4</v>
      </c>
    </row>
    <row r="2640" spans="2:4" x14ac:dyDescent="0.4">
      <c r="B2640" s="114">
        <v>827.59999999997001</v>
      </c>
      <c r="C2640" s="11">
        <v>0.99957807985666303</v>
      </c>
      <c r="D2640" s="11">
        <v>2.3160833379484399E-4</v>
      </c>
    </row>
    <row r="2641" spans="2:4" x14ac:dyDescent="0.4">
      <c r="B2641" s="114">
        <v>827.79999999997005</v>
      </c>
      <c r="C2641" s="11">
        <v>0.999569465145558</v>
      </c>
      <c r="D2641" s="11">
        <v>2.3713390449347401E-4</v>
      </c>
    </row>
    <row r="2642" spans="2:4" x14ac:dyDescent="0.4">
      <c r="B2642" s="114">
        <v>827.99999999996999</v>
      </c>
      <c r="C2642" s="11">
        <v>0.99956137188631899</v>
      </c>
      <c r="D2642" s="11">
        <v>2.4251065678791101E-4</v>
      </c>
    </row>
    <row r="2643" spans="2:4" x14ac:dyDescent="0.4">
      <c r="B2643" s="114">
        <v>828.19999999997003</v>
      </c>
      <c r="C2643" s="11">
        <v>0.99955389374529902</v>
      </c>
      <c r="D2643" s="11">
        <v>2.4769002518956903E-4</v>
      </c>
    </row>
    <row r="2644" spans="2:4" x14ac:dyDescent="0.4">
      <c r="B2644" s="114">
        <v>828.39999999996996</v>
      </c>
      <c r="C2644" s="11">
        <v>0.99954711659298301</v>
      </c>
      <c r="D2644" s="11">
        <v>2.5262611702441001E-4</v>
      </c>
    </row>
    <row r="2645" spans="2:4" x14ac:dyDescent="0.4">
      <c r="B2645" s="114">
        <v>828.59999999997001</v>
      </c>
      <c r="C2645" s="11">
        <v>0.99954111546815705</v>
      </c>
      <c r="D2645" s="11">
        <v>2.57277238926645E-4</v>
      </c>
    </row>
    <row r="2646" spans="2:4" x14ac:dyDescent="0.4">
      <c r="B2646" s="114">
        <v>828.79999999997005</v>
      </c>
      <c r="C2646" s="11">
        <v>0.99953595176105303</v>
      </c>
      <c r="D2646" s="11">
        <v>2.6160737797535302E-4</v>
      </c>
    </row>
    <row r="2647" spans="2:4" x14ac:dyDescent="0.4">
      <c r="B2647" s="114">
        <v>828.99999999996999</v>
      </c>
      <c r="C2647" s="11">
        <v>0.99953167080577299</v>
      </c>
      <c r="D2647" s="11">
        <v>2.6558754166197598E-4</v>
      </c>
    </row>
    <row r="2648" spans="2:4" x14ac:dyDescent="0.4">
      <c r="B2648" s="114">
        <v>829.19999999997003</v>
      </c>
      <c r="C2648" s="11">
        <v>0.999528300051581</v>
      </c>
      <c r="D2648" s="11">
        <v>2.6919686598201101E-4</v>
      </c>
    </row>
    <row r="2649" spans="2:4" x14ac:dyDescent="0.4">
      <c r="B2649" s="114">
        <v>829.39999999996996</v>
      </c>
      <c r="C2649" s="11">
        <v>0.99952584793849097</v>
      </c>
      <c r="D2649" s="11">
        <v>2.7242342201662698E-4</v>
      </c>
    </row>
    <row r="2650" spans="2:4" x14ac:dyDescent="0.4">
      <c r="B2650" s="114">
        <v>829.59999999997001</v>
      </c>
      <c r="C2650" s="11">
        <v>0.99952430355525101</v>
      </c>
      <c r="D2650" s="11">
        <v>2.7526467075701899E-4</v>
      </c>
    </row>
    <row r="2651" spans="2:4" x14ac:dyDescent="0.4">
      <c r="B2651" s="114">
        <v>829.79999999997005</v>
      </c>
      <c r="C2651" s="11">
        <v>0.99952363710158898</v>
      </c>
      <c r="D2651" s="11">
        <v>2.7772754022572198E-4</v>
      </c>
    </row>
    <row r="2652" spans="2:4" x14ac:dyDescent="0.4">
      <c r="B2652" s="114">
        <v>829.99999999996999</v>
      </c>
      <c r="C2652" s="11">
        <v>0.99952380111775796</v>
      </c>
      <c r="D2652" s="11">
        <v>2.7982812589677101E-4</v>
      </c>
    </row>
    <row r="2653" spans="2:4" x14ac:dyDescent="0.4">
      <c r="B2653" s="114">
        <v>830.19999999997003</v>
      </c>
      <c r="C2653" s="11">
        <v>0.99952473239453099</v>
      </c>
      <c r="D2653" s="11">
        <v>2.8159103340795802E-4</v>
      </c>
    </row>
    <row r="2654" spans="2:4" x14ac:dyDescent="0.4">
      <c r="B2654" s="114">
        <v>830.39999999996996</v>
      </c>
      <c r="C2654" s="11">
        <v>0.999526354426576</v>
      </c>
      <c r="D2654" s="11">
        <v>2.8304840797222701E-4</v>
      </c>
    </row>
    <row r="2655" spans="2:4" x14ac:dyDescent="0.4">
      <c r="B2655" s="114">
        <v>830.59999999997001</v>
      </c>
      <c r="C2655" s="11">
        <v>0.99952858019282698</v>
      </c>
      <c r="D2655" s="11">
        <v>2.8423879056192303E-4</v>
      </c>
    </row>
    <row r="2656" spans="2:4" x14ac:dyDescent="0.4">
      <c r="B2656" s="114">
        <v>830.79999999997005</v>
      </c>
      <c r="C2656" s="11">
        <v>0.99953131513846905</v>
      </c>
      <c r="D2656" s="11">
        <v>2.8520580732051498E-4</v>
      </c>
    </row>
    <row r="2657" spans="2:4" x14ac:dyDescent="0.4">
      <c r="B2657" s="114">
        <v>830.99999999996999</v>
      </c>
      <c r="C2657" s="11">
        <v>0.99953446016442704</v>
      </c>
      <c r="D2657" s="11">
        <v>2.85996787692956E-4</v>
      </c>
    </row>
    <row r="2658" spans="2:4" x14ac:dyDescent="0.4">
      <c r="B2658" s="114">
        <v>831.19999999997003</v>
      </c>
      <c r="C2658" s="11">
        <v>0.999537914456472</v>
      </c>
      <c r="D2658" s="11">
        <v>2.8666139959158802E-4</v>
      </c>
    </row>
    <row r="2659" spans="2:4" x14ac:dyDescent="0.4">
      <c r="B2659" s="114">
        <v>831.39999999996996</v>
      </c>
      <c r="C2659" s="11">
        <v>0.99954157802600596</v>
      </c>
      <c r="D2659" s="11">
        <v>2.8725036872313998E-4</v>
      </c>
    </row>
    <row r="2660" spans="2:4" x14ac:dyDescent="0.4">
      <c r="B2660" s="114">
        <v>831.59999999997001</v>
      </c>
      <c r="C2660" s="11">
        <v>0.99954535387434196</v>
      </c>
      <c r="D2660" s="11">
        <v>2.8781433283378799E-4</v>
      </c>
    </row>
    <row r="2661" spans="2:4" x14ac:dyDescent="0.4">
      <c r="B2661" s="114">
        <v>831.79999999997005</v>
      </c>
      <c r="C2661" s="11">
        <v>0.99954914973333797</v>
      </c>
      <c r="D2661" s="11">
        <v>2.8840286317761098E-4</v>
      </c>
    </row>
    <row r="2662" spans="2:4" x14ac:dyDescent="0.4">
      <c r="B2662" s="114">
        <v>831.99999999996999</v>
      </c>
      <c r="C2662" s="11">
        <v>0.999552879373377</v>
      </c>
      <c r="D2662" s="11">
        <v>2.8906366725611602E-4</v>
      </c>
    </row>
    <row r="2663" spans="2:4" x14ac:dyDescent="0.4">
      <c r="B2663" s="114">
        <v>832.19999999997003</v>
      </c>
      <c r="C2663" s="11">
        <v>0.99955646349580196</v>
      </c>
      <c r="D2663" s="11">
        <v>2.89841980652478E-4</v>
      </c>
    </row>
    <row r="2664" spans="2:4" x14ac:dyDescent="0.4">
      <c r="B2664" s="114">
        <v>832.39999999996996</v>
      </c>
      <c r="C2664" s="11">
        <v>0.999559830247851</v>
      </c>
      <c r="D2664" s="11">
        <v>2.90780144774533E-4</v>
      </c>
    </row>
    <row r="2665" spans="2:4" x14ac:dyDescent="0.4">
      <c r="B2665" s="114">
        <v>832.59999999997001</v>
      </c>
      <c r="C2665" s="11">
        <v>0.99956291546426301</v>
      </c>
      <c r="D2665" s="11">
        <v>2.9191726598645703E-4</v>
      </c>
    </row>
    <row r="2666" spans="2:4" x14ac:dyDescent="0.4">
      <c r="B2666" s="114">
        <v>832.79999999997005</v>
      </c>
      <c r="C2666" s="11">
        <v>0.999565662666272</v>
      </c>
      <c r="D2666" s="11">
        <v>2.9328900094078799E-4</v>
      </c>
    </row>
    <row r="2667" spans="2:4" x14ac:dyDescent="0.4">
      <c r="B2667" s="114">
        <v>832.99999999996999</v>
      </c>
      <c r="C2667" s="11">
        <v>0.99956802289192304</v>
      </c>
      <c r="D2667" s="11">
        <v>2.94927425897547E-4</v>
      </c>
    </row>
    <row r="2668" spans="2:4" x14ac:dyDescent="0.4">
      <c r="B2668" s="114">
        <v>833.19999999997003</v>
      </c>
      <c r="C2668" s="11">
        <v>0.99956995442872298</v>
      </c>
      <c r="D2668" s="11">
        <v>2.9686094661121701E-4</v>
      </c>
    </row>
    <row r="2669" spans="2:4" x14ac:dyDescent="0.4">
      <c r="B2669" s="114">
        <v>833.39999999996996</v>
      </c>
      <c r="C2669" s="11">
        <v>0.99957142250794195</v>
      </c>
      <c r="D2669" s="11">
        <v>2.9911421663963501E-4</v>
      </c>
    </row>
    <row r="2670" spans="2:4" x14ac:dyDescent="0.4">
      <c r="B2670" s="114">
        <v>833.59999999997001</v>
      </c>
      <c r="C2670" s="11">
        <v>0.99957239901150297</v>
      </c>
      <c r="D2670" s="11">
        <v>3.01708034833352E-4</v>
      </c>
    </row>
    <row r="2671" spans="2:4" x14ac:dyDescent="0.4">
      <c r="B2671" s="114">
        <v>833.79999999997005</v>
      </c>
      <c r="C2671" s="11">
        <v>0.99957286223340303</v>
      </c>
      <c r="D2671" s="11">
        <v>3.0465919654118099E-4</v>
      </c>
    </row>
    <row r="2672" spans="2:4" x14ac:dyDescent="0.4">
      <c r="B2672" s="114">
        <v>833.99999999996999</v>
      </c>
      <c r="C2672" s="11">
        <v>0.99957279672834798</v>
      </c>
      <c r="D2672" s="11">
        <v>3.0798027749670299E-4</v>
      </c>
    </row>
    <row r="2673" spans="2:4" x14ac:dyDescent="0.4">
      <c r="B2673" s="114">
        <v>834.19999999997003</v>
      </c>
      <c r="C2673" s="11">
        <v>0.99957219328257596</v>
      </c>
      <c r="D2673" s="11">
        <v>3.1167931988666499E-4</v>
      </c>
    </row>
    <row r="2674" spans="2:4" x14ac:dyDescent="0.4">
      <c r="B2674" s="114">
        <v>834.39999999996996</v>
      </c>
      <c r="C2674" s="11">
        <v>0.99957104903858196</v>
      </c>
      <c r="D2674" s="11">
        <v>3.1575939145467102E-4</v>
      </c>
    </row>
    <row r="2675" spans="2:4" x14ac:dyDescent="0.4">
      <c r="B2675" s="114">
        <v>834.59999999997001</v>
      </c>
      <c r="C2675" s="11">
        <v>0.99956936768670201</v>
      </c>
      <c r="D2675" s="11">
        <v>3.2021813137280498E-4</v>
      </c>
    </row>
    <row r="2676" spans="2:4" x14ac:dyDescent="0.4">
      <c r="B2676" s="114">
        <v>834.79999999997005</v>
      </c>
      <c r="C2676" s="11">
        <v>0.99956715979615396</v>
      </c>
      <c r="D2676" s="11">
        <v>3.2504718199399102E-4</v>
      </c>
    </row>
    <row r="2677" spans="2:4" x14ac:dyDescent="0.4">
      <c r="B2677" s="114">
        <v>834.99999999996999</v>
      </c>
      <c r="C2677" s="11">
        <v>0.99956444326476901</v>
      </c>
      <c r="D2677" s="11">
        <v>3.3023153055332198E-4</v>
      </c>
    </row>
    <row r="2678" spans="2:4" x14ac:dyDescent="0.4">
      <c r="B2678" s="114">
        <v>835.19999999997003</v>
      </c>
      <c r="C2678" s="11">
        <v>0.99956124384914302</v>
      </c>
      <c r="D2678" s="11">
        <v>3.3574880061583201E-4</v>
      </c>
    </row>
    <row r="2679" spans="2:4" x14ac:dyDescent="0.4">
      <c r="B2679" s="114">
        <v>835.39999999996996</v>
      </c>
      <c r="C2679" s="11">
        <v>0.99955759573252101</v>
      </c>
      <c r="D2679" s="11">
        <v>3.4156853304471898E-4</v>
      </c>
    </row>
    <row r="2680" spans="2:4" x14ac:dyDescent="0.4">
      <c r="B2680" s="114">
        <v>835.59999999997001</v>
      </c>
      <c r="C2680" s="11">
        <v>0.99955354207319402</v>
      </c>
      <c r="D2680" s="11">
        <v>3.47651510996105E-4</v>
      </c>
    </row>
    <row r="2681" spans="2:4" x14ac:dyDescent="0.4">
      <c r="B2681" s="114">
        <v>835.79999999996903</v>
      </c>
      <c r="C2681" s="11">
        <v>0.999549135460718</v>
      </c>
      <c r="D2681" s="11">
        <v>3.53949198504894E-4</v>
      </c>
    </row>
    <row r="2682" spans="2:4" x14ac:dyDescent="0.4">
      <c r="B2682" s="114">
        <v>835.99999999996999</v>
      </c>
      <c r="C2682" s="11">
        <v>0.99954443819382499</v>
      </c>
      <c r="D2682" s="11">
        <v>3.6040337595967699E-4</v>
      </c>
    </row>
    <row r="2683" spans="2:4" x14ac:dyDescent="0.4">
      <c r="B2683" s="114">
        <v>836.19999999997003</v>
      </c>
      <c r="C2683" s="11">
        <v>0.99953952226633702</v>
      </c>
      <c r="D2683" s="11">
        <v>3.66946085088486E-4</v>
      </c>
    </row>
    <row r="2684" spans="2:4" x14ac:dyDescent="0.4">
      <c r="B2684" s="114">
        <v>836.39999999996996</v>
      </c>
      <c r="C2684" s="11">
        <v>0.999534468941639</v>
      </c>
      <c r="D2684" s="11">
        <v>3.7350000088722402E-4</v>
      </c>
    </row>
    <row r="2685" spans="2:4" x14ac:dyDescent="0.4">
      <c r="B2685" s="114">
        <v>836.59999999996899</v>
      </c>
      <c r="C2685" s="11">
        <v>0.99952936796727199</v>
      </c>
      <c r="D2685" s="11">
        <v>3.7997916412270302E-4</v>
      </c>
    </row>
    <row r="2686" spans="2:4" x14ac:dyDescent="0.4">
      <c r="B2686" s="114">
        <v>836.79999999996903</v>
      </c>
      <c r="C2686" s="11">
        <v>0.99952431622049598</v>
      </c>
      <c r="D2686" s="11">
        <v>3.86290296884642E-4</v>
      </c>
    </row>
    <row r="2687" spans="2:4" x14ac:dyDescent="0.4">
      <c r="B2687" s="114">
        <v>836.99999999996999</v>
      </c>
      <c r="C2687" s="11">
        <v>0.99951941575528103</v>
      </c>
      <c r="D2687" s="11">
        <v>3.92334725973444E-4</v>
      </c>
    </row>
    <row r="2688" spans="2:4" x14ac:dyDescent="0.4">
      <c r="B2688" s="114">
        <v>837.19999999996901</v>
      </c>
      <c r="C2688" s="11">
        <v>0.99951477127130095</v>
      </c>
      <c r="D2688" s="11">
        <v>3.9801089020167401E-4</v>
      </c>
    </row>
    <row r="2689" spans="2:4" x14ac:dyDescent="0.4">
      <c r="B2689" s="114">
        <v>837.39999999996905</v>
      </c>
      <c r="C2689" s="11">
        <v>0.99951048706474299</v>
      </c>
      <c r="D2689" s="11">
        <v>4.0321737053561102E-4</v>
      </c>
    </row>
    <row r="2690" spans="2:4" x14ac:dyDescent="0.4">
      <c r="B2690" s="114">
        <v>837.59999999996899</v>
      </c>
      <c r="C2690" s="11">
        <v>0.99950666358137996</v>
      </c>
      <c r="D2690" s="11">
        <v>4.0785632169736602E-4</v>
      </c>
    </row>
    <row r="2691" spans="2:4" x14ac:dyDescent="0.4">
      <c r="B2691" s="114">
        <v>837.79999999996903</v>
      </c>
      <c r="C2691" s="11">
        <v>0.99950339374937303</v>
      </c>
      <c r="D2691" s="11">
        <v>4.1183712700423598E-4</v>
      </c>
    </row>
    <row r="2692" spans="2:4" x14ac:dyDescent="0.4">
      <c r="B2692" s="114">
        <v>837.99999999996896</v>
      </c>
      <c r="C2692" s="11">
        <v>0.99950075931405502</v>
      </c>
      <c r="D2692" s="11">
        <v>4.15080053594995E-4</v>
      </c>
    </row>
    <row r="2693" spans="2:4" x14ac:dyDescent="0.4">
      <c r="B2693" s="114">
        <v>838.19999999996901</v>
      </c>
      <c r="C2693" s="11">
        <v>0.999498827437304</v>
      </c>
      <c r="D2693" s="11">
        <v>4.17519644708657E-4</v>
      </c>
    </row>
    <row r="2694" spans="2:4" x14ac:dyDescent="0.4">
      <c r="B2694" s="114">
        <v>838.39999999996905</v>
      </c>
      <c r="C2694" s="11">
        <v>0.99949764781774697</v>
      </c>
      <c r="D2694" s="11">
        <v>4.19107593010942E-4</v>
      </c>
    </row>
    <row r="2695" spans="2:4" x14ac:dyDescent="0.4">
      <c r="B2695" s="114">
        <v>838.59999999996899</v>
      </c>
      <c r="C2695" s="11">
        <v>0.99949725042775295</v>
      </c>
      <c r="D2695" s="11">
        <v>4.19815001501438E-4</v>
      </c>
    </row>
    <row r="2696" spans="2:4" x14ac:dyDescent="0.4">
      <c r="B2696" s="114">
        <v>838.79999999996903</v>
      </c>
      <c r="C2696" s="11">
        <v>0.99949764417520304</v>
      </c>
      <c r="D2696" s="11">
        <v>4.1963371895139802E-4</v>
      </c>
    </row>
    <row r="2697" spans="2:4" x14ac:dyDescent="0.4">
      <c r="B2697" s="114">
        <v>838.99999999996896</v>
      </c>
      <c r="C2697" s="11">
        <v>0.999498816568958</v>
      </c>
      <c r="D2697" s="11">
        <v>4.1857667241024298E-4</v>
      </c>
    </row>
    <row r="2698" spans="2:4" x14ac:dyDescent="0.4">
      <c r="B2698" s="114">
        <v>839.19999999996901</v>
      </c>
      <c r="C2698" s="11">
        <v>0.99950073439131004</v>
      </c>
      <c r="D2698" s="11">
        <v>4.1667719395071102E-4</v>
      </c>
    </row>
    <row r="2699" spans="2:4" x14ac:dyDescent="0.4">
      <c r="B2699" s="114">
        <v>839.39999999996905</v>
      </c>
      <c r="C2699" s="11">
        <v>0.99950334531668605</v>
      </c>
      <c r="D2699" s="11">
        <v>4.1398740234957498E-4</v>
      </c>
    </row>
    <row r="2700" spans="2:4" x14ac:dyDescent="0.4">
      <c r="B2700" s="114">
        <v>839.59999999996899</v>
      </c>
      <c r="C2700" s="11">
        <v>0.99950658034236195</v>
      </c>
      <c r="D2700" s="11">
        <v>4.1057577383183102E-4</v>
      </c>
    </row>
    <row r="2701" spans="2:4" x14ac:dyDescent="0.4">
      <c r="B2701" s="114">
        <v>839.79999999996903</v>
      </c>
      <c r="C2701" s="11">
        <v>0.99951035683893996</v>
      </c>
      <c r="D2701" s="11">
        <v>4.0652409413662998E-4</v>
      </c>
    </row>
    <row r="2702" spans="2:4" x14ac:dyDescent="0.4">
      <c r="B2702" s="114">
        <v>839.99999999996896</v>
      </c>
      <c r="C2702" s="11">
        <v>0.99951458199136201</v>
      </c>
      <c r="D2702" s="11">
        <v>4.0192402108156597E-4</v>
      </c>
    </row>
    <row r="2703" spans="2:4" x14ac:dyDescent="0.4">
      <c r="B2703" s="114">
        <v>840.19999999996901</v>
      </c>
      <c r="C2703" s="11">
        <v>0.99951915637991695</v>
      </c>
      <c r="D2703" s="11">
        <v>3.9687350624801801E-4</v>
      </c>
    </row>
    <row r="2704" spans="2:4" x14ac:dyDescent="0.4">
      <c r="B2704" s="114">
        <v>840.39999999996905</v>
      </c>
      <c r="C2704" s="11">
        <v>0.99952397746483501</v>
      </c>
      <c r="D2704" s="11">
        <v>3.9147330944221999E-4</v>
      </c>
    </row>
    <row r="2705" spans="2:4" x14ac:dyDescent="0.4">
      <c r="B2705" s="114">
        <v>840.59999999996899</v>
      </c>
      <c r="C2705" s="11">
        <v>0.99952894284680904</v>
      </c>
      <c r="D2705" s="11">
        <v>3.85823750305666E-4</v>
      </c>
    </row>
    <row r="2706" spans="2:4" x14ac:dyDescent="0.4">
      <c r="B2706" s="114">
        <v>840.79999999996903</v>
      </c>
      <c r="C2706" s="11">
        <v>0.99953395307837201</v>
      </c>
      <c r="D2706" s="11">
        <v>3.8002190839278702E-4</v>
      </c>
    </row>
    <row r="2707" spans="2:4" x14ac:dyDescent="0.4">
      <c r="B2707" s="114">
        <v>840.99999999996896</v>
      </c>
      <c r="C2707" s="11">
        <v>0.99953891394856298</v>
      </c>
      <c r="D2707" s="11">
        <v>3.7415935094670398E-4</v>
      </c>
    </row>
    <row r="2708" spans="2:4" x14ac:dyDescent="0.4">
      <c r="B2708" s="114">
        <v>841.19999999996901</v>
      </c>
      <c r="C2708" s="11">
        <v>0.99954373821396003</v>
      </c>
      <c r="D2708" s="11">
        <v>3.6832041799439501E-4</v>
      </c>
    </row>
    <row r="2709" spans="2:4" x14ac:dyDescent="0.4">
      <c r="B2709" s="114">
        <v>841.39999999996905</v>
      </c>
      <c r="C2709" s="11">
        <v>0.99954834678812499</v>
      </c>
      <c r="D2709" s="11">
        <v>3.6258105392809002E-4</v>
      </c>
    </row>
    <row r="2710" spans="2:4" x14ac:dyDescent="0.4">
      <c r="B2710" s="114">
        <v>841.59999999996899</v>
      </c>
      <c r="C2710" s="11">
        <v>0.99955266943960097</v>
      </c>
      <c r="D2710" s="11">
        <v>3.57008136890898E-4</v>
      </c>
    </row>
    <row r="2711" spans="2:4" x14ac:dyDescent="0.4">
      <c r="B2711" s="114">
        <v>841.79999999996903</v>
      </c>
      <c r="C2711" s="11">
        <v>0.99955664507428599</v>
      </c>
      <c r="D2711" s="11">
        <v>3.5165923183428998E-4</v>
      </c>
    </row>
    <row r="2712" spans="2:4" x14ac:dyDescent="0.4">
      <c r="B2712" s="114">
        <v>841.99999999996896</v>
      </c>
      <c r="C2712" s="11">
        <v>0.99956022169180303</v>
      </c>
      <c r="D2712" s="11">
        <v>3.4658267974568201E-4</v>
      </c>
    </row>
    <row r="2713" spans="2:4" x14ac:dyDescent="0.4">
      <c r="B2713" s="114">
        <v>842.19999999996901</v>
      </c>
      <c r="C2713" s="11">
        <v>0.99956335611969704</v>
      </c>
      <c r="D2713" s="11">
        <v>3.41817924463814E-4</v>
      </c>
    </row>
    <row r="2714" spans="2:4" x14ac:dyDescent="0.4">
      <c r="B2714" s="114">
        <v>842.39999999996905</v>
      </c>
      <c r="C2714" s="11">
        <v>0.99956601362931097</v>
      </c>
      <c r="D2714" s="11">
        <v>3.37395980443994E-4</v>
      </c>
    </row>
    <row r="2715" spans="2:4" x14ac:dyDescent="0.4">
      <c r="B2715" s="114">
        <v>842.59999999996899</v>
      </c>
      <c r="C2715" s="11">
        <v>0.99956816742507204</v>
      </c>
      <c r="D2715" s="11">
        <v>3.33340029422199E-4</v>
      </c>
    </row>
    <row r="2716" spans="2:4" x14ac:dyDescent="0.4">
      <c r="B2716" s="114">
        <v>842.79999999996903</v>
      </c>
      <c r="C2716" s="11">
        <v>0.99956979815139702</v>
      </c>
      <c r="D2716" s="11">
        <v>3.2966602491586998E-4</v>
      </c>
    </row>
    <row r="2717" spans="2:4" x14ac:dyDescent="0.4">
      <c r="B2717" s="114">
        <v>842.99999999996896</v>
      </c>
      <c r="C2717" s="11">
        <v>0.99957089346412797</v>
      </c>
      <c r="D2717" s="11">
        <v>3.2638326012713399E-4</v>
      </c>
    </row>
    <row r="2718" spans="2:4" x14ac:dyDescent="0.4">
      <c r="B2718" s="114">
        <v>843.19999999996901</v>
      </c>
      <c r="C2718" s="11">
        <v>0.99957144769754402</v>
      </c>
      <c r="D2718" s="11">
        <v>3.2349486951916502E-4</v>
      </c>
    </row>
    <row r="2719" spans="2:4" x14ac:dyDescent="0.4">
      <c r="B2719" s="114">
        <v>843.39999999996905</v>
      </c>
      <c r="C2719" s="11">
        <v>0.99957146165593402</v>
      </c>
      <c r="D2719" s="11">
        <v>3.2099823887692E-4</v>
      </c>
    </row>
    <row r="2720" spans="2:4" x14ac:dyDescent="0.4">
      <c r="B2720" s="114">
        <v>843.59999999996899</v>
      </c>
      <c r="C2720" s="11">
        <v>0.99957094254769496</v>
      </c>
      <c r="D2720" s="11">
        <v>3.18885309355852E-4</v>
      </c>
    </row>
    <row r="2721" spans="2:4" x14ac:dyDescent="0.4">
      <c r="B2721" s="114">
        <v>843.79999999996903</v>
      </c>
      <c r="C2721" s="11">
        <v>0.99956990406984902</v>
      </c>
      <c r="D2721" s="11">
        <v>3.1714277051524001E-4</v>
      </c>
    </row>
    <row r="2722" spans="2:4" x14ac:dyDescent="0.4">
      <c r="B2722" s="114">
        <v>843.99999999996896</v>
      </c>
      <c r="C2722" s="11">
        <v>0.99956836664090498</v>
      </c>
      <c r="D2722" s="11">
        <v>3.1575214592724098E-4</v>
      </c>
    </row>
    <row r="2723" spans="2:4" x14ac:dyDescent="0.4">
      <c r="B2723" s="114">
        <v>844.19999999996901</v>
      </c>
      <c r="C2723" s="11">
        <v>0.99956635775333502</v>
      </c>
      <c r="D2723" s="11">
        <v>3.1468979498990197E-4</v>
      </c>
    </row>
    <row r="2724" spans="2:4" x14ac:dyDescent="0.4">
      <c r="B2724" s="114">
        <v>844.39999999996905</v>
      </c>
      <c r="C2724" s="11">
        <v>0.999563912401498</v>
      </c>
      <c r="D2724" s="11">
        <v>3.1392686524030699E-4</v>
      </c>
    </row>
    <row r="2725" spans="2:4" x14ac:dyDescent="0.4">
      <c r="B2725" s="114">
        <v>844.59999999996899</v>
      </c>
      <c r="C2725" s="11">
        <v>0.99956107368813096</v>
      </c>
      <c r="D2725" s="11">
        <v>3.13429125688201E-4</v>
      </c>
    </row>
    <row r="2726" spans="2:4" x14ac:dyDescent="0.4">
      <c r="B2726" s="114">
        <v>844.79999999996903</v>
      </c>
      <c r="C2726" s="11">
        <v>0.99955789343716595</v>
      </c>
      <c r="D2726" s="11">
        <v>3.1315680622663898E-4</v>
      </c>
    </row>
    <row r="2727" spans="2:4" x14ac:dyDescent="0.4">
      <c r="B2727" s="114">
        <v>844.99999999996896</v>
      </c>
      <c r="C2727" s="11">
        <v>0.99955443276137801</v>
      </c>
      <c r="D2727" s="11">
        <v>3.1306447986007301E-4</v>
      </c>
    </row>
    <row r="2728" spans="2:4" x14ac:dyDescent="0.4">
      <c r="B2728" s="114">
        <v>845.19999999996901</v>
      </c>
      <c r="C2728" s="11">
        <v>0.99955076252350905</v>
      </c>
      <c r="D2728" s="11">
        <v>3.1310102923356401E-4</v>
      </c>
    </row>
    <row r="2729" spans="2:4" x14ac:dyDescent="0.4">
      <c r="B2729" s="114">
        <v>845.39999999996905</v>
      </c>
      <c r="C2729" s="11">
        <v>0.99954696359990503</v>
      </c>
      <c r="D2729" s="11">
        <v>3.1320975668035699E-4</v>
      </c>
    </row>
    <row r="2730" spans="2:4" x14ac:dyDescent="0.4">
      <c r="B2730" s="114">
        <v>845.59999999996899</v>
      </c>
      <c r="C2730" s="11">
        <v>0.99954312684490298</v>
      </c>
      <c r="D2730" s="11">
        <v>3.1332870064779801E-4</v>
      </c>
    </row>
    <row r="2731" spans="2:4" x14ac:dyDescent="0.4">
      <c r="B2731" s="114">
        <v>845.79999999996903</v>
      </c>
      <c r="C2731" s="11">
        <v>0.99953935264940197</v>
      </c>
      <c r="D2731" s="11">
        <v>3.1339122030114402E-4</v>
      </c>
    </row>
    <row r="2732" spans="2:4" x14ac:dyDescent="0.4">
      <c r="B2732" s="114">
        <v>845.99999999996896</v>
      </c>
      <c r="C2732" s="11">
        <v>0.99953574999128103</v>
      </c>
      <c r="D2732" s="11">
        <v>3.1332690242042598E-4</v>
      </c>
    </row>
    <row r="2733" spans="2:4" x14ac:dyDescent="0.4">
      <c r="B2733" s="114">
        <v>846.19999999996901</v>
      </c>
      <c r="C2733" s="11">
        <v>0.99953243490910104</v>
      </c>
      <c r="D2733" s="11">
        <v>3.1306281656209698E-4</v>
      </c>
    </row>
    <row r="2734" spans="2:4" x14ac:dyDescent="0.4">
      <c r="B2734" s="114">
        <v>846.39999999996905</v>
      </c>
      <c r="C2734" s="11">
        <v>0.99952952835670295</v>
      </c>
      <c r="D2734" s="11">
        <v>3.12525122975376E-4</v>
      </c>
    </row>
    <row r="2735" spans="2:4" x14ac:dyDescent="0.4">
      <c r="B2735" s="114">
        <v>846.59999999996899</v>
      </c>
      <c r="C2735" s="11">
        <v>0.99952715329340203</v>
      </c>
      <c r="D2735" s="11">
        <v>3.1164111195159701E-4</v>
      </c>
    </row>
    <row r="2736" spans="2:4" x14ac:dyDescent="0.4">
      <c r="B2736" s="114">
        <v>846.79999999996903</v>
      </c>
      <c r="C2736" s="11">
        <v>0.99952543120774495</v>
      </c>
      <c r="D2736" s="11">
        <v>3.1034150826806501E-4</v>
      </c>
    </row>
    <row r="2737" spans="2:4" x14ac:dyDescent="0.4">
      <c r="B2737" s="114">
        <v>846.99999999996896</v>
      </c>
      <c r="C2737" s="11">
        <v>0.999524478177234</v>
      </c>
      <c r="D2737" s="11">
        <v>3.0856295097389503E-4</v>
      </c>
    </row>
    <row r="2738" spans="2:4" x14ac:dyDescent="0.4">
      <c r="B2738" s="114">
        <v>847.19999999996901</v>
      </c>
      <c r="C2738" s="11">
        <v>0.99952440063510195</v>
      </c>
      <c r="D2738" s="11">
        <v>3.06250519578122E-4</v>
      </c>
    </row>
    <row r="2739" spans="2:4" x14ac:dyDescent="0.4">
      <c r="B2739" s="114">
        <v>847.39999999996905</v>
      </c>
      <c r="C2739" s="11">
        <v>0.99952529108997201</v>
      </c>
      <c r="D2739" s="11">
        <v>3.0336013763388001E-4</v>
      </c>
    </row>
    <row r="2740" spans="2:4" x14ac:dyDescent="0.4">
      <c r="B2740" s="114">
        <v>847.59999999996899</v>
      </c>
      <c r="C2740" s="11">
        <v>0.99952722408125705</v>
      </c>
      <c r="D2740" s="11">
        <v>2.99860674004343E-4</v>
      </c>
    </row>
    <row r="2741" spans="2:4" x14ac:dyDescent="0.4">
      <c r="B2741" s="114">
        <v>847.79999999996903</v>
      </c>
      <c r="C2741" s="11">
        <v>0.99953025266276296</v>
      </c>
      <c r="D2741" s="11">
        <v>2.9573557145597302E-4</v>
      </c>
    </row>
    <row r="2742" spans="2:4" x14ac:dyDescent="0.4">
      <c r="B2742" s="114">
        <v>847.99999999996896</v>
      </c>
      <c r="C2742" s="11">
        <v>0.99953440568591501</v>
      </c>
      <c r="D2742" s="11">
        <v>2.9098386170812399E-4</v>
      </c>
    </row>
    <row r="2743" spans="2:4" x14ac:dyDescent="0.4">
      <c r="B2743" s="114">
        <v>848.19999999996901</v>
      </c>
      <c r="C2743" s="11">
        <v>0.99953968610239197</v>
      </c>
      <c r="D2743" s="11">
        <v>2.8562047568981799E-4</v>
      </c>
    </row>
    <row r="2744" spans="2:4" x14ac:dyDescent="0.4">
      <c r="B2744" s="114">
        <v>848.39999999996905</v>
      </c>
      <c r="C2744" s="11">
        <v>0.99954607044572497</v>
      </c>
      <c r="D2744" s="11">
        <v>2.7967580658003698E-4</v>
      </c>
    </row>
    <row r="2745" spans="2:4" x14ac:dyDescent="0.4">
      <c r="B2745" s="114">
        <v>848.59999999996899</v>
      </c>
      <c r="C2745" s="11">
        <v>0.99955350956453304</v>
      </c>
      <c r="D2745" s="11">
        <v>2.7319452191676001E-4</v>
      </c>
    </row>
    <row r="2746" spans="2:4" x14ac:dyDescent="0.4">
      <c r="B2746" s="114">
        <v>848.79999999996903</v>
      </c>
      <c r="C2746" s="11">
        <v>0.99956193052918396</v>
      </c>
      <c r="D2746" s="11">
        <v>2.6623374886228099E-4</v>
      </c>
    </row>
    <row r="2747" spans="2:4" x14ac:dyDescent="0.4">
      <c r="B2747" s="114">
        <v>848.99999999996896</v>
      </c>
      <c r="C2747" s="11">
        <v>0.99957123960836103</v>
      </c>
      <c r="D2747" s="11">
        <v>2.5886074317087399E-4</v>
      </c>
    </row>
    <row r="2748" spans="2:4" x14ac:dyDescent="0.4">
      <c r="B2748" s="114">
        <v>849.19999999996901</v>
      </c>
      <c r="C2748" s="11">
        <v>0.99958132612009098</v>
      </c>
      <c r="D2748" s="11">
        <v>2.5115019430773798E-4</v>
      </c>
    </row>
    <row r="2749" spans="2:4" x14ac:dyDescent="0.4">
      <c r="B2749" s="114">
        <v>849.39999999996905</v>
      </c>
      <c r="C2749" s="11">
        <v>0.99959206689470503</v>
      </c>
      <c r="D2749" s="11">
        <v>2.43181344210519E-4</v>
      </c>
    </row>
    <row r="2750" spans="2:4" x14ac:dyDescent="0.4">
      <c r="B2750" s="114">
        <v>849.59999999996899</v>
      </c>
      <c r="C2750" s="11">
        <v>0.99960333104909205</v>
      </c>
      <c r="D2750" s="11">
        <v>2.35035101169614E-4</v>
      </c>
    </row>
    <row r="2751" spans="2:4" x14ac:dyDescent="0.4">
      <c r="B2751" s="114">
        <v>849.79999999996903</v>
      </c>
      <c r="C2751" s="11">
        <v>0.99961498476158706</v>
      </c>
      <c r="D2751" s="11">
        <v>2.2679131881434201E-4</v>
      </c>
    </row>
    <row r="2752" spans="2:4" x14ac:dyDescent="0.4">
      <c r="B2752" s="114">
        <v>849.99999999996896</v>
      </c>
      <c r="C2752" s="11">
        <v>0.999626895756628</v>
      </c>
      <c r="D2752" s="11">
        <v>2.1852638464211501E-4</v>
      </c>
    </row>
    <row r="2753" spans="2:4" x14ac:dyDescent="0.4">
      <c r="B2753" s="114">
        <v>850.19999999996901</v>
      </c>
      <c r="C2753" s="11">
        <v>0.99963893724789898</v>
      </c>
      <c r="D2753" s="11">
        <v>2.1031122849582399E-4</v>
      </c>
    </row>
    <row r="2754" spans="2:4" x14ac:dyDescent="0.4">
      <c r="B2754" s="114">
        <v>850.39999999996905</v>
      </c>
      <c r="C2754" s="11">
        <v>0.99965099115455303</v>
      </c>
      <c r="D2754" s="11">
        <v>2.0220981913208301E-4</v>
      </c>
    </row>
    <row r="2755" spans="2:4" x14ac:dyDescent="0.4">
      <c r="B2755" s="114">
        <v>850.59999999996899</v>
      </c>
      <c r="C2755" s="11">
        <v>0.99966295055597099</v>
      </c>
      <c r="D2755" s="11">
        <v>1.9427814716049301E-4</v>
      </c>
    </row>
    <row r="2756" spans="2:4" x14ac:dyDescent="0.4">
      <c r="B2756" s="114">
        <v>850.79999999996903</v>
      </c>
      <c r="C2756" s="11">
        <v>0.99967472130490498</v>
      </c>
      <c r="D2756" s="11">
        <v>1.8656369346343901E-4</v>
      </c>
    </row>
    <row r="2757" spans="2:4" x14ac:dyDescent="0.4">
      <c r="B2757" s="114">
        <v>850.99999999996896</v>
      </c>
      <c r="C2757" s="11">
        <v>0.99968622284686703</v>
      </c>
      <c r="D2757" s="11">
        <v>1.7910533182782101E-4</v>
      </c>
    </row>
    <row r="2758" spans="2:4" x14ac:dyDescent="0.4">
      <c r="B2758" s="114">
        <v>851.19999999996901</v>
      </c>
      <c r="C2758" s="11">
        <v>0.99969738834823196</v>
      </c>
      <c r="D2758" s="11">
        <v>1.7193359060362E-4</v>
      </c>
    </row>
    <row r="2759" spans="2:4" x14ac:dyDescent="0.4">
      <c r="B2759" s="114">
        <v>851.39999999996905</v>
      </c>
      <c r="C2759" s="11">
        <v>0.99970816425964604</v>
      </c>
      <c r="D2759" s="11">
        <v>1.6507118984190701E-4</v>
      </c>
    </row>
    <row r="2760" spans="2:4" x14ac:dyDescent="0.4">
      <c r="B2760" s="114">
        <v>851.59999999996899</v>
      </c>
      <c r="C2760" s="11">
        <v>0.99971850945377005</v>
      </c>
      <c r="D2760" s="11">
        <v>1.58533769574904E-4</v>
      </c>
    </row>
    <row r="2761" spans="2:4" x14ac:dyDescent="0.4">
      <c r="B2761" s="114">
        <v>851.79999999996903</v>
      </c>
      <c r="C2761" s="11">
        <v>0.99972839407364</v>
      </c>
      <c r="D2761" s="11">
        <v>1.5233073156334099E-4</v>
      </c>
    </row>
    <row r="2762" spans="2:4" x14ac:dyDescent="0.4">
      <c r="B2762" s="114">
        <v>851.99999999996896</v>
      </c>
      <c r="C2762" s="11">
        <v>0.999737798213717</v>
      </c>
      <c r="D2762" s="11">
        <v>1.4646612829431499E-4</v>
      </c>
    </row>
    <row r="2763" spans="2:4" x14ac:dyDescent="0.4">
      <c r="B2763" s="114">
        <v>852.19999999996901</v>
      </c>
      <c r="C2763" s="11">
        <v>0.999746710539549</v>
      </c>
      <c r="D2763" s="11">
        <v>1.4093954598850701E-4</v>
      </c>
    </row>
    <row r="2764" spans="2:4" x14ac:dyDescent="0.4">
      <c r="B2764" s="114">
        <v>852.39999999996905</v>
      </c>
      <c r="C2764" s="11">
        <v>0.99975512692747204</v>
      </c>
      <c r="D2764" s="11">
        <v>1.3574694293455101E-4</v>
      </c>
    </row>
    <row r="2765" spans="2:4" x14ac:dyDescent="0.4">
      <c r="B2765" s="114">
        <v>852.59999999996899</v>
      </c>
      <c r="C2765" s="11">
        <v>0.99976304915096004</v>
      </c>
      <c r="D2765" s="11">
        <v>1.3088142357452399E-4</v>
      </c>
    </row>
    <row r="2766" spans="2:4" x14ac:dyDescent="0.4">
      <c r="B2766" s="114">
        <v>852.79999999996903</v>
      </c>
      <c r="C2766" s="11">
        <v>0.99977048368509802</v>
      </c>
      <c r="D2766" s="11">
        <v>1.26333926155485E-4</v>
      </c>
    </row>
    <row r="2767" spans="2:4" x14ac:dyDescent="0.4">
      <c r="B2767" s="114">
        <v>852.99999999996896</v>
      </c>
      <c r="C2767" s="11">
        <v>0.99977744064440399</v>
      </c>
      <c r="D2767" s="11">
        <v>1.2209381924312699E-4</v>
      </c>
    </row>
    <row r="2768" spans="2:4" x14ac:dyDescent="0.4">
      <c r="B2768" s="114">
        <v>853.19999999996901</v>
      </c>
      <c r="C2768" s="11">
        <v>0.99978393285773404</v>
      </c>
      <c r="D2768" s="11">
        <v>1.18149408286111E-4</v>
      </c>
    </row>
    <row r="2769" spans="2:4" x14ac:dyDescent="0.4">
      <c r="B2769" s="114">
        <v>853.39999999996803</v>
      </c>
      <c r="C2769" s="11">
        <v>0.99978997507925804</v>
      </c>
      <c r="D2769" s="11">
        <v>1.14488356868174E-4</v>
      </c>
    </row>
    <row r="2770" spans="2:4" x14ac:dyDescent="0.4">
      <c r="B2770" s="114">
        <v>853.59999999996899</v>
      </c>
      <c r="C2770" s="11">
        <v>0.99979558332802498</v>
      </c>
      <c r="D2770" s="11">
        <v>1.1109802997595299E-4</v>
      </c>
    </row>
    <row r="2771" spans="2:4" x14ac:dyDescent="0.4">
      <c r="B2771" s="114">
        <v>853.79999999996903</v>
      </c>
      <c r="C2771" s="11">
        <v>0.99980077434504999</v>
      </c>
      <c r="D2771" s="11">
        <v>1.07965768013255E-4</v>
      </c>
    </row>
    <row r="2772" spans="2:4" x14ac:dyDescent="0.4">
      <c r="B2772" s="114">
        <v>853.99999999996896</v>
      </c>
      <c r="C2772" s="11">
        <v>0.99980556515488495</v>
      </c>
      <c r="D2772" s="11">
        <v>1.05079100754358E-4</v>
      </c>
    </row>
    <row r="2773" spans="2:4" x14ac:dyDescent="0.4">
      <c r="B2773" s="114">
        <v>854.19999999996799</v>
      </c>
      <c r="C2773" s="11">
        <v>0.99980997271641003</v>
      </c>
      <c r="D2773" s="11">
        <v>1.0242591026607401E-4</v>
      </c>
    </row>
    <row r="2774" spans="2:4" x14ac:dyDescent="0.4">
      <c r="B2774" s="114">
        <v>854.39999999996803</v>
      </c>
      <c r="C2774" s="11">
        <v>0.99981401364851596</v>
      </c>
      <c r="D2774" s="11">
        <v>9.9994551133704705E-5</v>
      </c>
    </row>
    <row r="2775" spans="2:4" x14ac:dyDescent="0.4">
      <c r="B2775" s="114">
        <v>854.59999999996899</v>
      </c>
      <c r="C2775" s="11">
        <v>0.99981770403035397</v>
      </c>
      <c r="D2775" s="11">
        <v>9.7773935456457197E-5</v>
      </c>
    </row>
    <row r="2776" spans="2:4" x14ac:dyDescent="0.4">
      <c r="B2776" s="114">
        <v>854.79999999996801</v>
      </c>
      <c r="C2776" s="11">
        <v>0.99982105925156095</v>
      </c>
      <c r="D2776" s="11">
        <v>9.5753589675924195E-5</v>
      </c>
    </row>
    <row r="2777" spans="2:4" x14ac:dyDescent="0.4">
      <c r="B2777" s="114">
        <v>854.99999999996805</v>
      </c>
      <c r="C2777" s="11">
        <v>0.99982409390483196</v>
      </c>
      <c r="D2777" s="11">
        <v>9.3923688808927405E-5</v>
      </c>
    </row>
    <row r="2778" spans="2:4" x14ac:dyDescent="0.4">
      <c r="B2778" s="114">
        <v>855.19999999996799</v>
      </c>
      <c r="C2778" s="11">
        <v>0.999826821713935</v>
      </c>
      <c r="D2778" s="11">
        <v>9.2275072873644395E-5</v>
      </c>
    </row>
    <row r="2779" spans="2:4" x14ac:dyDescent="0.4">
      <c r="B2779" s="114">
        <v>855.39999999996803</v>
      </c>
      <c r="C2779" s="11">
        <v>0.99982925548997803</v>
      </c>
      <c r="D2779" s="11">
        <v>9.0799249524530699E-5</v>
      </c>
    </row>
    <row r="2780" spans="2:4" x14ac:dyDescent="0.4">
      <c r="B2780" s="114">
        <v>855.59999999996796</v>
      </c>
      <c r="C2780" s="11">
        <v>0.99983140710990304</v>
      </c>
      <c r="D2780" s="11">
        <v>8.9488386180559503E-5</v>
      </c>
    </row>
    <row r="2781" spans="2:4" x14ac:dyDescent="0.4">
      <c r="B2781" s="114">
        <v>855.79999999996801</v>
      </c>
      <c r="C2781" s="11">
        <v>0.99983328751223499</v>
      </c>
      <c r="D2781" s="11">
        <v>8.8335294293881406E-5</v>
      </c>
    </row>
    <row r="2782" spans="2:4" x14ac:dyDescent="0.4">
      <c r="B2782" s="114">
        <v>855.99999999996805</v>
      </c>
      <c r="C2782" s="11">
        <v>0.99983490670608399</v>
      </c>
      <c r="D2782" s="11">
        <v>8.7333407860244194E-5</v>
      </c>
    </row>
    <row r="2783" spans="2:4" x14ac:dyDescent="0.4">
      <c r="B2783" s="114">
        <v>856.19999999996799</v>
      </c>
      <c r="C2783" s="11">
        <v>0.99983627379134699</v>
      </c>
      <c r="D2783" s="11">
        <v>8.64767577588664E-5</v>
      </c>
    </row>
    <row r="2784" spans="2:4" x14ac:dyDescent="0.4">
      <c r="B2784" s="114">
        <v>856.39999999996803</v>
      </c>
      <c r="C2784" s="11">
        <v>0.99983739698873997</v>
      </c>
      <c r="D2784" s="11">
        <v>8.5759943078486496E-5</v>
      </c>
    </row>
    <row r="2785" spans="2:4" x14ac:dyDescent="0.4">
      <c r="B2785" s="114">
        <v>856.59999999996796</v>
      </c>
      <c r="C2785" s="11">
        <v>0.999838283668254</v>
      </c>
      <c r="D2785" s="11">
        <v>8.5178100787817494E-5</v>
      </c>
    </row>
    <row r="2786" spans="2:4" x14ac:dyDescent="0.4">
      <c r="B2786" s="114">
        <v>856.79999999996801</v>
      </c>
      <c r="C2786" s="11">
        <v>0.99983894038408205</v>
      </c>
      <c r="D2786" s="11">
        <v>8.4726874103366797E-5</v>
      </c>
    </row>
    <row r="2787" spans="2:4" x14ac:dyDescent="0.4">
      <c r="B2787" s="114">
        <v>856.99999999996805</v>
      </c>
      <c r="C2787" s="11">
        <v>0.99983937291370195</v>
      </c>
      <c r="D2787" s="11">
        <v>8.4402379995586195E-5</v>
      </c>
    </row>
    <row r="2788" spans="2:4" x14ac:dyDescent="0.4">
      <c r="B2788" s="114">
        <v>857.19999999996799</v>
      </c>
      <c r="C2788" s="11">
        <v>0.99983958629923897</v>
      </c>
      <c r="D2788" s="11">
        <v>8.4201176141664394E-5</v>
      </c>
    </row>
    <row r="2789" spans="2:4" x14ac:dyDescent="0.4">
      <c r="B2789" s="114">
        <v>857.39999999996803</v>
      </c>
      <c r="C2789" s="11">
        <v>0.99983958489056302</v>
      </c>
      <c r="D2789" s="11">
        <v>8.4120227444372297E-5</v>
      </c>
    </row>
    <row r="2790" spans="2:4" x14ac:dyDescent="0.4">
      <c r="B2790" s="114">
        <v>857.59999999996796</v>
      </c>
      <c r="C2790" s="11">
        <v>0.99983937239005405</v>
      </c>
      <c r="D2790" s="11">
        <v>8.4156872113106706E-5</v>
      </c>
    </row>
    <row r="2791" spans="2:4" x14ac:dyDescent="0.4">
      <c r="B2791" s="114">
        <v>857.79999999996801</v>
      </c>
      <c r="C2791" s="11">
        <v>0.99983895189892902</v>
      </c>
      <c r="D2791" s="11">
        <v>8.4308787199943502E-5</v>
      </c>
    </row>
    <row r="2792" spans="2:4" x14ac:dyDescent="0.4">
      <c r="B2792" s="114">
        <v>857.99999999996805</v>
      </c>
      <c r="C2792" s="11">
        <v>0.99983832596535804</v>
      </c>
      <c r="D2792" s="11">
        <v>8.4573953396325407E-5</v>
      </c>
    </row>
    <row r="2793" spans="2:4" x14ac:dyDescent="0.4">
      <c r="B2793" s="114">
        <v>858.19999999996799</v>
      </c>
      <c r="C2793" s="11">
        <v>0.99983749663293198</v>
      </c>
      <c r="D2793" s="11">
        <v>8.4950619430836707E-5</v>
      </c>
    </row>
    <row r="2794" spans="2:4" x14ac:dyDescent="0.4">
      <c r="B2794" s="114">
        <v>858.39999999996803</v>
      </c>
      <c r="C2794" s="11">
        <v>0.99983646548761695</v>
      </c>
      <c r="D2794" s="11">
        <v>8.5437266596767505E-5</v>
      </c>
    </row>
    <row r="2795" spans="2:4" x14ac:dyDescent="0.4">
      <c r="B2795" s="114">
        <v>858.59999999996796</v>
      </c>
      <c r="C2795" s="11">
        <v>0.99983523371841598</v>
      </c>
      <c r="D2795" s="11">
        <v>8.60325680871014E-5</v>
      </c>
    </row>
    <row r="2796" spans="2:4" x14ac:dyDescent="0.4">
      <c r="B2796" s="114">
        <v>858.79999999996801</v>
      </c>
      <c r="C2796" s="11">
        <v>0.99983380217898998</v>
      </c>
      <c r="D2796" s="11">
        <v>8.6735347007278207E-5</v>
      </c>
    </row>
    <row r="2797" spans="2:4" x14ac:dyDescent="0.4">
      <c r="B2797" s="114">
        <v>858.99999999996805</v>
      </c>
      <c r="C2797" s="11">
        <v>0.99983217145234604</v>
      </c>
      <c r="D2797" s="11">
        <v>8.7544532282140606E-5</v>
      </c>
    </row>
    <row r="2798" spans="2:4" x14ac:dyDescent="0.4">
      <c r="B2798" s="114">
        <v>859.19999999996799</v>
      </c>
      <c r="C2798" s="11">
        <v>0.99983034192128195</v>
      </c>
      <c r="D2798" s="11">
        <v>8.8459111389415E-5</v>
      </c>
    </row>
    <row r="2799" spans="2:4" x14ac:dyDescent="0.4">
      <c r="B2799" s="114">
        <v>859.39999999996803</v>
      </c>
      <c r="C2799" s="11">
        <v>0.99982831384553605</v>
      </c>
      <c r="D2799" s="11">
        <v>8.94780793714221E-5</v>
      </c>
    </row>
    <row r="2800" spans="2:4" x14ac:dyDescent="0.4">
      <c r="B2800" s="114">
        <v>859.59999999996796</v>
      </c>
      <c r="C2800" s="11">
        <v>0.99982608744684898</v>
      </c>
      <c r="D2800" s="11">
        <v>9.0600383559160703E-5</v>
      </c>
    </row>
    <row r="2801" spans="2:4" x14ac:dyDescent="0.4">
      <c r="B2801" s="114">
        <v>859.79999999996801</v>
      </c>
      <c r="C2801" s="11">
        <v>0.99982366300305203</v>
      </c>
      <c r="D2801" s="11">
        <v>9.1824863438488602E-5</v>
      </c>
    </row>
    <row r="2802" spans="2:4" x14ac:dyDescent="0.4">
      <c r="B2802" s="114">
        <v>859.99999999996805</v>
      </c>
      <c r="C2802" s="11">
        <v>0.99982104095246105</v>
      </c>
      <c r="D2802" s="11">
        <v>9.315018510116E-5</v>
      </c>
    </row>
    <row r="2803" spans="2:4" x14ac:dyDescent="0.4">
      <c r="B2803" s="114">
        <v>860.19999999996799</v>
      </c>
      <c r="C2803" s="11">
        <v>0.999818222012824</v>
      </c>
      <c r="D2803" s="11">
        <v>9.4574768209707699E-5</v>
      </c>
    </row>
    <row r="2804" spans="2:4" x14ac:dyDescent="0.4">
      <c r="B2804" s="114">
        <v>860.39999999996803</v>
      </c>
      <c r="C2804" s="11">
        <v>0.99981520731986495</v>
      </c>
      <c r="D2804" s="11">
        <v>9.6096703024269099E-5</v>
      </c>
    </row>
    <row r="2805" spans="2:4" x14ac:dyDescent="0.4">
      <c r="B2805" s="114">
        <v>860.59999999996796</v>
      </c>
      <c r="C2805" s="11">
        <v>0.99981199856232605</v>
      </c>
      <c r="D2805" s="11">
        <v>9.77136696442021E-5</v>
      </c>
    </row>
    <row r="2806" spans="2:4" x14ac:dyDescent="0.4">
      <c r="B2806" s="114">
        <v>860.79999999996801</v>
      </c>
      <c r="C2806" s="11">
        <v>0.99980859813659195</v>
      </c>
      <c r="D2806" s="11">
        <v>9.9422847883598101E-5</v>
      </c>
    </row>
    <row r="2807" spans="2:4" x14ac:dyDescent="0.4">
      <c r="B2807" s="114">
        <v>860.99999999996805</v>
      </c>
      <c r="C2807" s="11">
        <v>0.99980500931969396</v>
      </c>
      <c r="D2807" s="11">
        <v>1.0122081878824501E-4</v>
      </c>
    </row>
    <row r="2808" spans="2:4" x14ac:dyDescent="0.4">
      <c r="B2808" s="114">
        <v>861.19999999996799</v>
      </c>
      <c r="C2808" s="11">
        <v>0.99980123645823005</v>
      </c>
      <c r="D2808" s="11">
        <v>1.03103459518365E-4</v>
      </c>
    </row>
    <row r="2809" spans="2:4" x14ac:dyDescent="0.4">
      <c r="B2809" s="114">
        <v>861.39999999996803</v>
      </c>
      <c r="C2809" s="11">
        <v>0.99979728517302902</v>
      </c>
      <c r="D2809" s="11">
        <v>1.05065832241998E-4</v>
      </c>
    </row>
    <row r="2810" spans="2:4" x14ac:dyDescent="0.4">
      <c r="B2810" s="114">
        <v>861.59999999996796</v>
      </c>
      <c r="C2810" s="11">
        <v>0.999793162578693</v>
      </c>
      <c r="D2810" s="11">
        <v>1.07102068136467E-4</v>
      </c>
    </row>
    <row r="2811" spans="2:4" x14ac:dyDescent="0.4">
      <c r="B2811" s="114">
        <v>861.79999999996801</v>
      </c>
      <c r="C2811" s="11">
        <v>0.999788877516397</v>
      </c>
      <c r="D2811" s="11">
        <v>1.09205248152146E-4</v>
      </c>
    </row>
    <row r="2812" spans="2:4" x14ac:dyDescent="0.4">
      <c r="B2812" s="114">
        <v>861.99999999996805</v>
      </c>
      <c r="C2812" s="11">
        <v>0.99978444079702899</v>
      </c>
      <c r="D2812" s="11">
        <v>1.11367282860635E-4</v>
      </c>
    </row>
    <row r="2813" spans="2:4" x14ac:dyDescent="0.4">
      <c r="B2813" s="114">
        <v>862.19999999996799</v>
      </c>
      <c r="C2813" s="11">
        <v>0.99977986544810205</v>
      </c>
      <c r="D2813" s="11">
        <v>1.13578795750688E-4</v>
      </c>
    </row>
    <row r="2814" spans="2:4" x14ac:dyDescent="0.4">
      <c r="B2814" s="114">
        <v>862.39999999996803</v>
      </c>
      <c r="C2814" s="11">
        <v>0.99977516695581203</v>
      </c>
      <c r="D2814" s="11">
        <v>1.15829015401332E-4</v>
      </c>
    </row>
    <row r="2815" spans="2:4" x14ac:dyDescent="0.4">
      <c r="B2815" s="114">
        <v>862.59999999996796</v>
      </c>
      <c r="C2815" s="11">
        <v>0.99977036351472004</v>
      </c>
      <c r="D2815" s="11">
        <v>1.18105671264925E-4</v>
      </c>
    </row>
    <row r="2816" spans="2:4" x14ac:dyDescent="0.4">
      <c r="B2816" s="114">
        <v>862.79999999996801</v>
      </c>
      <c r="C2816" s="11">
        <v>0.99976547625671996</v>
      </c>
      <c r="D2816" s="11">
        <v>1.2039490866509199E-4</v>
      </c>
    </row>
    <row r="2817" spans="2:4" x14ac:dyDescent="0.4">
      <c r="B2817" s="114">
        <v>862.99999999996805</v>
      </c>
      <c r="C2817" s="11">
        <v>0.99976052944965199</v>
      </c>
      <c r="D2817" s="11">
        <v>1.22681228994385E-4</v>
      </c>
    </row>
    <row r="2818" spans="2:4" x14ac:dyDescent="0.4">
      <c r="B2818" s="114">
        <v>863.19999999996799</v>
      </c>
      <c r="C2818" s="11">
        <v>0.99975555065404698</v>
      </c>
      <c r="D2818" s="11">
        <v>1.2494746176489101E-4</v>
      </c>
    </row>
    <row r="2819" spans="2:4" x14ac:dyDescent="0.4">
      <c r="B2819" s="114">
        <v>863.39999999996803</v>
      </c>
      <c r="C2819" s="11">
        <v>0.99975057082253505</v>
      </c>
      <c r="D2819" s="11">
        <v>1.27174777074335E-4</v>
      </c>
    </row>
    <row r="2820" spans="2:4" x14ac:dyDescent="0.4">
      <c r="B2820" s="114">
        <v>863.59999999996796</v>
      </c>
      <c r="C2820" s="11">
        <v>0.99974562432464098</v>
      </c>
      <c r="D2820" s="11">
        <v>1.2934274741463201E-4</v>
      </c>
    </row>
    <row r="2821" spans="2:4" x14ac:dyDescent="0.4">
      <c r="B2821" s="114">
        <v>863.79999999996801</v>
      </c>
      <c r="C2821" s="11">
        <v>0.99974074887904596</v>
      </c>
      <c r="D2821" s="11">
        <v>1.3142946762742801E-4</v>
      </c>
    </row>
    <row r="2822" spans="2:4" x14ac:dyDescent="0.4">
      <c r="B2822" s="114">
        <v>863.99999999996805</v>
      </c>
      <c r="C2822" s="11">
        <v>0.999735985375378</v>
      </c>
      <c r="D2822" s="11">
        <v>1.3341174104265801E-4</v>
      </c>
    </row>
    <row r="2823" spans="2:4" x14ac:dyDescent="0.4">
      <c r="B2823" s="114">
        <v>864.19999999996799</v>
      </c>
      <c r="C2823" s="11">
        <v>0.99973137757013297</v>
      </c>
      <c r="D2823" s="11">
        <v>1.3526533801352101E-4</v>
      </c>
    </row>
    <row r="2824" spans="2:4" x14ac:dyDescent="0.4">
      <c r="B2824" s="114">
        <v>864.39999999996803</v>
      </c>
      <c r="C2824" s="11">
        <v>0.99972697164417201</v>
      </c>
      <c r="D2824" s="11">
        <v>1.3696533063695999E-4</v>
      </c>
    </row>
    <row r="2825" spans="2:4" x14ac:dyDescent="0.4">
      <c r="B2825" s="114">
        <v>864.59999999996796</v>
      </c>
      <c r="C2825" s="11">
        <v>0.99972281560462295</v>
      </c>
      <c r="D2825" s="11">
        <v>1.3848650633452E-4</v>
      </c>
    </row>
    <row r="2826" spans="2:4" x14ac:dyDescent="0.4">
      <c r="B2826" s="114">
        <v>864.79999999996801</v>
      </c>
      <c r="C2826" s="11">
        <v>0.99971895853713999</v>
      </c>
      <c r="D2826" s="11">
        <v>1.39803854331293E-4</v>
      </c>
    </row>
    <row r="2827" spans="2:4" x14ac:dyDescent="0.4">
      <c r="B2827" s="114">
        <v>864.99999999996805</v>
      </c>
      <c r="C2827" s="11">
        <v>0.99971544971368598</v>
      </c>
      <c r="D2827" s="11">
        <v>1.4089311641672401E-4</v>
      </c>
    </row>
    <row r="2828" spans="2:4" x14ac:dyDescent="0.4">
      <c r="B2828" s="114">
        <v>865.19999999996799</v>
      </c>
      <c r="C2828" s="11">
        <v>0.99971233757051203</v>
      </c>
      <c r="D2828" s="11">
        <v>1.41731387781104E-4</v>
      </c>
    </row>
    <row r="2829" spans="2:4" x14ac:dyDescent="0.4">
      <c r="B2829" s="114">
        <v>865.39999999996803</v>
      </c>
      <c r="C2829" s="11">
        <v>0.99970966858267096</v>
      </c>
      <c r="D2829" s="11">
        <v>1.42297747845353E-4</v>
      </c>
    </row>
    <row r="2830" spans="2:4" x14ac:dyDescent="0.4">
      <c r="B2830" s="114">
        <v>865.59999999996796</v>
      </c>
      <c r="C2830" s="11">
        <v>0.99970748607176096</v>
      </c>
      <c r="D2830" s="11">
        <v>1.42573895897805E-4</v>
      </c>
    </row>
    <row r="2831" spans="2:4" x14ac:dyDescent="0.4">
      <c r="B2831" s="114">
        <v>865.79999999996801</v>
      </c>
      <c r="C2831" s="11">
        <v>0.99970582899334204</v>
      </c>
      <c r="D2831" s="11">
        <v>1.4254476235220001E-4</v>
      </c>
    </row>
    <row r="2832" spans="2:4" x14ac:dyDescent="0.4">
      <c r="B2832" s="114">
        <v>865.99999999996805</v>
      </c>
      <c r="C2832" s="11">
        <v>0.99970473075764099</v>
      </c>
      <c r="D2832" s="11">
        <v>1.42199064132516E-4</v>
      </c>
    </row>
    <row r="2833" spans="2:4" x14ac:dyDescent="0.4">
      <c r="B2833" s="114">
        <v>866.19999999996799</v>
      </c>
      <c r="C2833" s="11">
        <v>0.99970421814075205</v>
      </c>
      <c r="D2833" s="11">
        <v>1.41529772425417E-4</v>
      </c>
    </row>
    <row r="2834" spans="2:4" x14ac:dyDescent="0.4">
      <c r="B2834" s="114">
        <v>866.39999999996803</v>
      </c>
      <c r="C2834" s="11">
        <v>0.99970431034334495</v>
      </c>
      <c r="D2834" s="11">
        <v>1.40534463533015E-4</v>
      </c>
    </row>
    <row r="2835" spans="2:4" x14ac:dyDescent="0.4">
      <c r="B2835" s="114">
        <v>866.59999999996796</v>
      </c>
      <c r="C2835" s="11">
        <v>0.99970501825933</v>
      </c>
      <c r="D2835" s="11">
        <v>1.3921552954470999E-4</v>
      </c>
    </row>
    <row r="2836" spans="2:4" x14ac:dyDescent="0.4">
      <c r="B2836" s="114">
        <v>866.79999999996801</v>
      </c>
      <c r="C2836" s="11">
        <v>0.99970634399289804</v>
      </c>
      <c r="D2836" s="11">
        <v>1.3758023027674E-4</v>
      </c>
    </row>
    <row r="2837" spans="2:4" x14ac:dyDescent="0.4">
      <c r="B2837" s="114">
        <v>866.99999999996805</v>
      </c>
      <c r="C2837" s="11">
        <v>0.99970828065774398</v>
      </c>
      <c r="D2837" s="11">
        <v>1.3564057862851801E-4</v>
      </c>
    </row>
    <row r="2838" spans="2:4" x14ac:dyDescent="0.4">
      <c r="B2838" s="114">
        <v>867.19999999996799</v>
      </c>
      <c r="C2838" s="11">
        <v>0.99971081247656102</v>
      </c>
      <c r="D2838" s="11">
        <v>1.33413061422777E-4</v>
      </c>
    </row>
    <row r="2839" spans="2:4" x14ac:dyDescent="0.4">
      <c r="B2839" s="114">
        <v>867.39999999996803</v>
      </c>
      <c r="C2839" s="11">
        <v>0.99971391518026897</v>
      </c>
      <c r="D2839" s="11">
        <v>1.3091820775332799E-4</v>
      </c>
    </row>
    <row r="2840" spans="2:4" x14ac:dyDescent="0.4">
      <c r="B2840" s="114">
        <v>867.59999999996796</v>
      </c>
      <c r="C2840" s="11">
        <v>0.99971755668850404</v>
      </c>
      <c r="D2840" s="11">
        <v>1.2818002625422799E-4</v>
      </c>
    </row>
    <row r="2841" spans="2:4" x14ac:dyDescent="0.4">
      <c r="B2841" s="114">
        <v>867.79999999996801</v>
      </c>
      <c r="C2841" s="11">
        <v>0.99972169803604605</v>
      </c>
      <c r="D2841" s="11">
        <v>1.25225340337326E-4</v>
      </c>
    </row>
    <row r="2842" spans="2:4" x14ac:dyDescent="0.4">
      <c r="B2842" s="114">
        <v>867.99999999996805</v>
      </c>
      <c r="C2842" s="11">
        <v>0.999726294496187</v>
      </c>
      <c r="D2842" s="11">
        <v>1.2208305555914899E-4</v>
      </c>
    </row>
    <row r="2843" spans="2:4" x14ac:dyDescent="0.4">
      <c r="B2843" s="114">
        <v>868.19999999996799</v>
      </c>
      <c r="C2843" s="11">
        <v>0.99973129684365503</v>
      </c>
      <c r="D2843" s="11">
        <v>1.1878339584219599E-4</v>
      </c>
    </row>
    <row r="2844" spans="2:4" x14ac:dyDescent="0.4">
      <c r="B2844" s="114">
        <v>868.39999999996803</v>
      </c>
      <c r="C2844" s="11">
        <v>0.99973665269532297</v>
      </c>
      <c r="D2844" s="11">
        <v>1.15357144504447E-4</v>
      </c>
    </row>
    <row r="2845" spans="2:4" x14ac:dyDescent="0.4">
      <c r="B2845" s="114">
        <v>868.59999999996796</v>
      </c>
      <c r="C2845" s="11">
        <v>0.99974230785196305</v>
      </c>
      <c r="D2845" s="11">
        <v>1.11834923929314E-4</v>
      </c>
    </row>
    <row r="2846" spans="2:4" x14ac:dyDescent="0.4">
      <c r="B2846" s="114">
        <v>868.79999999996801</v>
      </c>
      <c r="C2846" s="11">
        <v>0.99974820759218397</v>
      </c>
      <c r="D2846" s="11">
        <v>1.08246542603466E-4</v>
      </c>
    </row>
    <row r="2847" spans="2:4" x14ac:dyDescent="0.4">
      <c r="B2847" s="114">
        <v>868.99999999996805</v>
      </c>
      <c r="C2847" s="11">
        <v>0.99975429786726699</v>
      </c>
      <c r="D2847" s="11">
        <v>1.0462043038822199E-4</v>
      </c>
    </row>
    <row r="2848" spans="2:4" x14ac:dyDescent="0.4">
      <c r="B2848" s="114">
        <v>869.19999999996799</v>
      </c>
      <c r="C2848" s="11">
        <v>0.99976052635563095</v>
      </c>
      <c r="D2848" s="11">
        <v>1.00983176012502E-4</v>
      </c>
    </row>
    <row r="2849" spans="2:4" x14ac:dyDescent="0.4">
      <c r="B2849" s="114">
        <v>869.39999999996803</v>
      </c>
      <c r="C2849" s="11">
        <v>0.99976684334950705</v>
      </c>
      <c r="D2849" s="11">
        <v>9.7359173457138505E-5</v>
      </c>
    </row>
    <row r="2850" spans="2:4" x14ac:dyDescent="0.4">
      <c r="B2850" s="114">
        <v>869.59999999996796</v>
      </c>
      <c r="C2850" s="11">
        <v>0.99977320245919099</v>
      </c>
      <c r="D2850" s="11">
        <v>9.37703771198334E-5</v>
      </c>
    </row>
    <row r="2851" spans="2:4" x14ac:dyDescent="0.4">
      <c r="B2851" s="114">
        <v>869.79999999996801</v>
      </c>
      <c r="C2851" s="11">
        <v>0.999779561131796</v>
      </c>
      <c r="D2851" s="11">
        <v>9.0236159947641999E-5</v>
      </c>
    </row>
    <row r="2852" spans="2:4" x14ac:dyDescent="0.4">
      <c r="B2852" s="114">
        <v>869.99999999996805</v>
      </c>
      <c r="C2852" s="11">
        <v>0.99978588099174703</v>
      </c>
      <c r="D2852" s="11">
        <v>8.6773264374410497E-5</v>
      </c>
    </row>
    <row r="2853" spans="2:4" x14ac:dyDescent="0.4">
      <c r="B2853" s="114">
        <v>870.19999999996799</v>
      </c>
      <c r="C2853" s="11">
        <v>0.99979212801594097</v>
      </c>
      <c r="D2853" s="11">
        <v>8.3395833335658695E-5</v>
      </c>
    </row>
    <row r="2854" spans="2:4" x14ac:dyDescent="0.4">
      <c r="B2854" s="114">
        <v>870.39999999996803</v>
      </c>
      <c r="C2854" s="11">
        <v>0.99979827256231701</v>
      </c>
      <c r="D2854" s="11">
        <v>8.0115507042901305E-5</v>
      </c>
    </row>
    <row r="2855" spans="2:4" x14ac:dyDescent="0.4">
      <c r="B2855" s="114">
        <v>870.59999999996796</v>
      </c>
      <c r="C2855" s="11">
        <v>0.99980428929000098</v>
      </c>
      <c r="D2855" s="11">
        <v>7.6941567780585495E-5</v>
      </c>
    </row>
    <row r="2856" spans="2:4" x14ac:dyDescent="0.4">
      <c r="B2856" s="114">
        <v>870.79999999996801</v>
      </c>
      <c r="C2856" s="11">
        <v>0.99981015698037901</v>
      </c>
      <c r="D2856" s="11">
        <v>7.3881121342365104E-5</v>
      </c>
    </row>
    <row r="2857" spans="2:4" x14ac:dyDescent="0.4">
      <c r="B2857" s="114">
        <v>870.99999999996703</v>
      </c>
      <c r="C2857" s="11">
        <v>0.99981585828461705</v>
      </c>
      <c r="D2857" s="11">
        <v>7.09393018469973E-5</v>
      </c>
    </row>
    <row r="2858" spans="2:4" x14ac:dyDescent="0.4">
      <c r="B2858" s="114">
        <v>871.19999999996799</v>
      </c>
      <c r="C2858" s="11">
        <v>0.99982137942154503</v>
      </c>
      <c r="D2858" s="11">
        <v>6.81194883539553E-5</v>
      </c>
    </row>
    <row r="2859" spans="2:4" x14ac:dyDescent="0.4">
      <c r="B2859" s="114">
        <v>871.39999999996803</v>
      </c>
      <c r="C2859" s="11">
        <v>0.99982670984521005</v>
      </c>
      <c r="D2859" s="11">
        <v>6.54235239888411E-5</v>
      </c>
    </row>
    <row r="2860" spans="2:4" x14ac:dyDescent="0.4">
      <c r="B2860" s="114">
        <v>871.59999999996796</v>
      </c>
      <c r="C2860" s="11">
        <v>0.99983184189855201</v>
      </c>
      <c r="D2860" s="11">
        <v>6.2851930258146595E-5</v>
      </c>
    </row>
    <row r="2861" spans="2:4" x14ac:dyDescent="0.4">
      <c r="B2861" s="114">
        <v>871.79999999996699</v>
      </c>
      <c r="C2861" s="11">
        <v>0.99983677046643404</v>
      </c>
      <c r="D2861" s="11">
        <v>6.0404111091797301E-5</v>
      </c>
    </row>
    <row r="2862" spans="2:4" x14ac:dyDescent="0.4">
      <c r="B2862" s="114">
        <v>871.99999999996703</v>
      </c>
      <c r="C2862" s="11">
        <v>0.99984149263827704</v>
      </c>
      <c r="D2862" s="11">
        <v>5.8078542814741698E-5</v>
      </c>
    </row>
    <row r="2863" spans="2:4" x14ac:dyDescent="0.4">
      <c r="B2863" s="114">
        <v>872.19999999996799</v>
      </c>
      <c r="C2863" s="11">
        <v>0.99984600738831197</v>
      </c>
      <c r="D2863" s="11">
        <v>5.5872947590674597E-5</v>
      </c>
    </row>
    <row r="2864" spans="2:4" x14ac:dyDescent="0.4">
      <c r="B2864" s="114">
        <v>872.39999999996701</v>
      </c>
      <c r="C2864" s="11">
        <v>0.99985031527899804</v>
      </c>
      <c r="D2864" s="11">
        <v>5.3784449134526098E-5</v>
      </c>
    </row>
    <row r="2865" spans="2:4" x14ac:dyDescent="0.4">
      <c r="B2865" s="114">
        <v>872.59999999996705</v>
      </c>
      <c r="C2865" s="11">
        <v>0.99985441818604703</v>
      </c>
      <c r="D2865" s="11">
        <v>5.1809710995779997E-5</v>
      </c>
    </row>
    <row r="2866" spans="2:4" x14ac:dyDescent="0.4">
      <c r="B2866" s="114">
        <v>872.79999999996699</v>
      </c>
      <c r="C2866" s="11">
        <v>0.999858319051801</v>
      </c>
      <c r="D2866" s="11">
        <v>4.9945056959469798E-5</v>
      </c>
    </row>
    <row r="2867" spans="2:4" x14ac:dyDescent="0.4">
      <c r="B2867" s="114">
        <v>872.99999999996703</v>
      </c>
      <c r="C2867" s="11">
        <v>0.99986202166621796</v>
      </c>
      <c r="D2867" s="11">
        <v>4.81865746288942E-5</v>
      </c>
    </row>
    <row r="2868" spans="2:4" x14ac:dyDescent="0.4">
      <c r="B2868" s="114">
        <v>873.19999999996696</v>
      </c>
      <c r="C2868" s="11">
        <v>0.99986553047428195</v>
      </c>
      <c r="D2868" s="11">
        <v>4.65302034855627E-5</v>
      </c>
    </row>
    <row r="2869" spans="2:4" x14ac:dyDescent="0.4">
      <c r="B2869" s="114">
        <v>873.39999999996701</v>
      </c>
      <c r="C2869" s="11">
        <v>0.99986885040840001</v>
      </c>
      <c r="D2869" s="11">
        <v>4.4971808807590401E-5</v>
      </c>
    </row>
    <row r="2870" spans="2:4" x14ac:dyDescent="0.4">
      <c r="B2870" s="114">
        <v>873.59999999996705</v>
      </c>
      <c r="C2870" s="11">
        <v>0.99987198674404998</v>
      </c>
      <c r="D2870" s="11">
        <v>4.3507242912030302E-5</v>
      </c>
    </row>
    <row r="2871" spans="2:4" x14ac:dyDescent="0.4">
      <c r="B2871" s="114">
        <v>873.79999999996699</v>
      </c>
      <c r="C2871" s="11">
        <v>0.99987494497668605</v>
      </c>
      <c r="D2871" s="11">
        <v>4.2132395194219E-5</v>
      </c>
    </row>
    <row r="2872" spans="2:4" x14ac:dyDescent="0.4">
      <c r="B2872" s="114">
        <v>873.99999999996703</v>
      </c>
      <c r="C2872" s="11">
        <v>0.99987773071779396</v>
      </c>
      <c r="D2872" s="11">
        <v>4.0843232390393599E-5</v>
      </c>
    </row>
    <row r="2873" spans="2:4" x14ac:dyDescent="0.4">
      <c r="B2873" s="114">
        <v>874.19999999996696</v>
      </c>
      <c r="C2873" s="11">
        <v>0.99988034960812899</v>
      </c>
      <c r="D2873" s="11">
        <v>3.9635830428824998E-5</v>
      </c>
    </row>
    <row r="2874" spans="2:4" x14ac:dyDescent="0.4">
      <c r="B2874" s="114">
        <v>874.39999999996701</v>
      </c>
      <c r="C2874" s="11">
        <v>0.99988280724614298</v>
      </c>
      <c r="D2874" s="11">
        <v>3.85063991952667E-5</v>
      </c>
    </row>
    <row r="2875" spans="2:4" x14ac:dyDescent="0.4">
      <c r="B2875" s="114">
        <v>874.59999999996705</v>
      </c>
      <c r="C2875" s="11">
        <v>0.99988510912814699</v>
      </c>
      <c r="D2875" s="11">
        <v>3.7451301132020501E-5</v>
      </c>
    </row>
    <row r="2876" spans="2:4" x14ac:dyDescent="0.4">
      <c r="B2876" s="114">
        <v>874.79999999996699</v>
      </c>
      <c r="C2876" s="11">
        <v>0.99988726060040301</v>
      </c>
      <c r="D2876" s="11">
        <v>3.6467064699701598E-5</v>
      </c>
    </row>
    <row r="2877" spans="2:4" x14ac:dyDescent="0.4">
      <c r="B2877" s="114">
        <v>874.99999999996703</v>
      </c>
      <c r="C2877" s="11">
        <v>0.99988926682102897</v>
      </c>
      <c r="D2877" s="11">
        <v>3.5550393652100097E-5</v>
      </c>
    </row>
    <row r="2878" spans="2:4" x14ac:dyDescent="0.4">
      <c r="B2878" s="114">
        <v>875.19999999996696</v>
      </c>
      <c r="C2878" s="11">
        <v>0.99989113273003305</v>
      </c>
      <c r="D2878" s="11">
        <v>3.4698172888374101E-5</v>
      </c>
    </row>
    <row r="2879" spans="2:4" x14ac:dyDescent="0.4">
      <c r="B2879" s="114">
        <v>875.39999999996701</v>
      </c>
      <c r="C2879" s="11">
        <v>0.99989286302618796</v>
      </c>
      <c r="D2879" s="11">
        <v>3.3907471546786203E-5</v>
      </c>
    </row>
    <row r="2880" spans="2:4" x14ac:dyDescent="0.4">
      <c r="B2880" s="114">
        <v>875.59999999996705</v>
      </c>
      <c r="C2880" s="11">
        <v>0.99989446214956801</v>
      </c>
      <c r="D2880" s="11">
        <v>3.3175543908751202E-5</v>
      </c>
    </row>
    <row r="2881" spans="2:4" x14ac:dyDescent="0.4">
      <c r="B2881" s="114">
        <v>875.79999999996699</v>
      </c>
      <c r="C2881" s="11">
        <v>0.99989593426877199</v>
      </c>
      <c r="D2881" s="11">
        <v>3.2499828596339201E-5</v>
      </c>
    </row>
    <row r="2882" spans="2:4" x14ac:dyDescent="0.4">
      <c r="B2882" s="114">
        <v>875.99999999996703</v>
      </c>
      <c r="C2882" s="11">
        <v>0.99989728327197502</v>
      </c>
      <c r="D2882" s="11">
        <v>3.1877946470547003E-5</v>
      </c>
    </row>
    <row r="2883" spans="2:4" x14ac:dyDescent="0.4">
      <c r="B2883" s="114">
        <v>876.19999999996696</v>
      </c>
      <c r="C2883" s="11">
        <v>0.99989851276101804</v>
      </c>
      <c r="D2883" s="11">
        <v>3.13076973803151E-5</v>
      </c>
    </row>
    <row r="2884" spans="2:4" x14ac:dyDescent="0.4">
      <c r="B2884" s="114">
        <v>876.39999999996701</v>
      </c>
      <c r="C2884" s="11">
        <v>0.99989962604824401</v>
      </c>
      <c r="D2884" s="11">
        <v>3.0787055750010797E-5</v>
      </c>
    </row>
    <row r="2885" spans="2:4" x14ac:dyDescent="0.4">
      <c r="B2885" s="114">
        <v>876.59999999996705</v>
      </c>
      <c r="C2885" s="11">
        <v>0.99990062615548503</v>
      </c>
      <c r="D2885" s="11">
        <v>3.0314166794589999E-5</v>
      </c>
    </row>
    <row r="2886" spans="2:4" x14ac:dyDescent="0.4">
      <c r="B2886" s="114">
        <v>876.79999999996699</v>
      </c>
      <c r="C2886" s="11">
        <v>0.99990151581404796</v>
      </c>
      <c r="D2886" s="11">
        <v>2.9887342258043301E-5</v>
      </c>
    </row>
    <row r="2887" spans="2:4" x14ac:dyDescent="0.4">
      <c r="B2887" s="114">
        <v>876.99999999996703</v>
      </c>
      <c r="C2887" s="11">
        <v>0.99990229746568404</v>
      </c>
      <c r="D2887" s="11">
        <v>2.9505055884209301E-5</v>
      </c>
    </row>
    <row r="2888" spans="2:4" x14ac:dyDescent="0.4">
      <c r="B2888" s="114">
        <v>877.19999999996696</v>
      </c>
      <c r="C2888" s="11">
        <v>0.99990297326440403</v>
      </c>
      <c r="D2888" s="11">
        <v>2.91659389070881E-5</v>
      </c>
    </row>
    <row r="2889" spans="2:4" x14ac:dyDescent="0.4">
      <c r="B2889" s="114">
        <v>877.39999999996701</v>
      </c>
      <c r="C2889" s="11">
        <v>0.99990354507877</v>
      </c>
      <c r="D2889" s="11">
        <v>2.8868775656963601E-5</v>
      </c>
    </row>
    <row r="2890" spans="2:4" x14ac:dyDescent="0.4">
      <c r="B2890" s="114">
        <v>877.59999999996705</v>
      </c>
      <c r="C2890" s="11">
        <v>0.99990401449459199</v>
      </c>
      <c r="D2890" s="11">
        <v>2.8612499356077599E-5</v>
      </c>
    </row>
    <row r="2891" spans="2:4" x14ac:dyDescent="0.4">
      <c r="B2891" s="114">
        <v>877.79999999996699</v>
      </c>
      <c r="C2891" s="11">
        <v>0.99990438281777605</v>
      </c>
      <c r="D2891" s="11">
        <v>2.8396188158176401E-5</v>
      </c>
    </row>
    <row r="2892" spans="2:4" x14ac:dyDescent="0.4">
      <c r="B2892" s="114">
        <v>877.99999999996703</v>
      </c>
      <c r="C2892" s="11">
        <v>0.99990465107730897</v>
      </c>
      <c r="D2892" s="11">
        <v>2.8219061469459401E-5</v>
      </c>
    </row>
    <row r="2893" spans="2:4" x14ac:dyDescent="0.4">
      <c r="B2893" s="114">
        <v>878.19999999996696</v>
      </c>
      <c r="C2893" s="11">
        <v>0.99990482002806003</v>
      </c>
      <c r="D2893" s="11">
        <v>2.8080476730363101E-5</v>
      </c>
    </row>
    <row r="2894" spans="2:4" x14ac:dyDescent="0.4">
      <c r="B2894" s="114">
        <v>878.39999999996701</v>
      </c>
      <c r="C2894" s="11">
        <v>0.99990489015311701</v>
      </c>
      <c r="D2894" s="11">
        <v>2.7979926879457301E-5</v>
      </c>
    </row>
    <row r="2895" spans="2:4" x14ac:dyDescent="0.4">
      <c r="B2895" s="114">
        <v>878.59999999996705</v>
      </c>
      <c r="C2895" s="11">
        <v>0.99990486166700598</v>
      </c>
      <c r="D2895" s="11">
        <v>2.79170372342964E-5</v>
      </c>
    </row>
    <row r="2896" spans="2:4" x14ac:dyDescent="0.4">
      <c r="B2896" s="114">
        <v>878.79999999996699</v>
      </c>
      <c r="C2896" s="11">
        <v>0.99990473451883999</v>
      </c>
      <c r="D2896" s="11">
        <v>2.78915629062522E-5</v>
      </c>
    </row>
    <row r="2897" spans="2:4" x14ac:dyDescent="0.4">
      <c r="B2897" s="114">
        <v>878.99999999996703</v>
      </c>
      <c r="C2897" s="11">
        <v>0.99990450839540401</v>
      </c>
      <c r="D2897" s="11">
        <v>2.7903386631578899E-5</v>
      </c>
    </row>
    <row r="2898" spans="2:4" x14ac:dyDescent="0.4">
      <c r="B2898" s="114">
        <v>879.19999999996696</v>
      </c>
      <c r="C2898" s="11">
        <v>0.99990418272449599</v>
      </c>
      <c r="D2898" s="11">
        <v>2.79525168370481E-5</v>
      </c>
    </row>
    <row r="2899" spans="2:4" x14ac:dyDescent="0.4">
      <c r="B2899" s="114">
        <v>879.39999999996701</v>
      </c>
      <c r="C2899" s="11">
        <v>0.999903756678588</v>
      </c>
      <c r="D2899" s="11">
        <v>2.80390858889806E-5</v>
      </c>
    </row>
    <row r="2900" spans="2:4" x14ac:dyDescent="0.4">
      <c r="B2900" s="114">
        <v>879.59999999996705</v>
      </c>
      <c r="C2900" s="11">
        <v>0.99990322917909902</v>
      </c>
      <c r="D2900" s="11">
        <v>2.8163348460322799E-5</v>
      </c>
    </row>
    <row r="2901" spans="2:4" x14ac:dyDescent="0.4">
      <c r="B2901" s="114">
        <v>879.79999999996699</v>
      </c>
      <c r="C2901" s="11">
        <v>0.99990259890142796</v>
      </c>
      <c r="D2901" s="11">
        <v>2.83256799345548E-5</v>
      </c>
    </row>
    <row r="2902" spans="2:4" x14ac:dyDescent="0.4">
      <c r="B2902" s="114">
        <v>879.99999999996703</v>
      </c>
      <c r="C2902" s="11">
        <v>0.99990186428111905</v>
      </c>
      <c r="D2902" s="11">
        <v>2.85265747471232E-5</v>
      </c>
    </row>
    <row r="2903" spans="2:4" x14ac:dyDescent="0.4">
      <c r="B2903" s="114">
        <v>880.19999999996696</v>
      </c>
      <c r="C2903" s="11">
        <v>0.99990102352106602</v>
      </c>
      <c r="D2903" s="11">
        <v>2.8766644799486501E-5</v>
      </c>
    </row>
    <row r="2904" spans="2:4" x14ac:dyDescent="0.4">
      <c r="B2904" s="114">
        <v>880.39999999996701</v>
      </c>
      <c r="C2904" s="11">
        <v>0.99990007459947206</v>
      </c>
      <c r="D2904" s="11">
        <v>2.9046618147830001E-5</v>
      </c>
    </row>
    <row r="2905" spans="2:4" x14ac:dyDescent="0.4">
      <c r="B2905" s="114">
        <v>880.59999999996705</v>
      </c>
      <c r="C2905" s="11">
        <v>0.99989901528268099</v>
      </c>
      <c r="D2905" s="11">
        <v>2.9367335744681001E-5</v>
      </c>
    </row>
    <row r="2906" spans="2:4" x14ac:dyDescent="0.4">
      <c r="B2906" s="114">
        <v>880.79999999996699</v>
      </c>
      <c r="C2906" s="11">
        <v>0.99989784314036001</v>
      </c>
      <c r="D2906" s="11">
        <v>2.97297478705094E-5</v>
      </c>
    </row>
    <row r="2907" spans="2:4" x14ac:dyDescent="0.4">
      <c r="B2907" s="114">
        <v>880.99999999996703</v>
      </c>
      <c r="C2907" s="11">
        <v>0.99989655556401402</v>
      </c>
      <c r="D2907" s="11">
        <v>3.01349098631072E-5</v>
      </c>
    </row>
    <row r="2908" spans="2:4" x14ac:dyDescent="0.4">
      <c r="B2908" s="114">
        <v>881.19999999996696</v>
      </c>
      <c r="C2908" s="11">
        <v>0.99989514978992999</v>
      </c>
      <c r="D2908" s="11">
        <v>3.05839766312116E-5</v>
      </c>
    </row>
    <row r="2909" spans="2:4" x14ac:dyDescent="0.4">
      <c r="B2909" s="114">
        <v>881.39999999996701</v>
      </c>
      <c r="C2909" s="11">
        <v>0.99989362292751005</v>
      </c>
      <c r="D2909" s="11">
        <v>3.1078195627011297E-5</v>
      </c>
    </row>
    <row r="2910" spans="2:4" x14ac:dyDescent="0.4">
      <c r="B2910" s="114">
        <v>881.59999999996705</v>
      </c>
      <c r="C2910" s="11">
        <v>0.99989197199400603</v>
      </c>
      <c r="D2910" s="11">
        <v>3.1618897901862001E-5</v>
      </c>
    </row>
    <row r="2911" spans="2:4" x14ac:dyDescent="0.4">
      <c r="B2911" s="114">
        <v>881.79999999996699</v>
      </c>
      <c r="C2911" s="11">
        <v>0.999890193956817</v>
      </c>
      <c r="D2911" s="11">
        <v>3.2207486815103798E-5</v>
      </c>
    </row>
    <row r="2912" spans="2:4" x14ac:dyDescent="0.4">
      <c r="B2912" s="114">
        <v>881.99999999996703</v>
      </c>
      <c r="C2912" s="11">
        <v>0.99988828578464395</v>
      </c>
      <c r="D2912" s="11">
        <v>3.2845423908371697E-5</v>
      </c>
    </row>
    <row r="2913" spans="2:4" x14ac:dyDescent="0.4">
      <c r="B2913" s="114">
        <v>882.19999999996696</v>
      </c>
      <c r="C2913" s="11">
        <v>0.99988624451053298</v>
      </c>
      <c r="D2913" s="11">
        <v>3.3534210483653301E-5</v>
      </c>
    </row>
    <row r="2914" spans="2:4" x14ac:dyDescent="0.4">
      <c r="B2914" s="114">
        <v>882.39999999996701</v>
      </c>
      <c r="C2914" s="11">
        <v>0.99988406731067203</v>
      </c>
      <c r="D2914" s="11">
        <v>3.4275363049875698E-5</v>
      </c>
    </row>
    <row r="2915" spans="2:4" x14ac:dyDescent="0.4">
      <c r="B2915" s="114">
        <v>882.59999999996705</v>
      </c>
      <c r="C2915" s="11">
        <v>0.99988175158722503</v>
      </c>
      <c r="D2915" s="11">
        <v>3.5070389338074402E-5</v>
      </c>
    </row>
    <row r="2916" spans="2:4" x14ac:dyDescent="0.4">
      <c r="B2916" s="114">
        <v>882.79999999996699</v>
      </c>
      <c r="C2916" s="11">
        <v>0.99987929506853701</v>
      </c>
      <c r="D2916" s="11">
        <v>3.5920757571906901E-5</v>
      </c>
    </row>
    <row r="2917" spans="2:4" x14ac:dyDescent="0.4">
      <c r="B2917" s="114">
        <v>882.99999999996703</v>
      </c>
      <c r="C2917" s="11">
        <v>0.99987669592734096</v>
      </c>
      <c r="D2917" s="11">
        <v>3.6827858840412401E-5</v>
      </c>
    </row>
    <row r="2918" spans="2:4" x14ac:dyDescent="0.4">
      <c r="B2918" s="114">
        <v>883.19999999996696</v>
      </c>
      <c r="C2918" s="11">
        <v>0.99987395291696701</v>
      </c>
      <c r="D2918" s="11">
        <v>3.77929627040288E-5</v>
      </c>
    </row>
    <row r="2919" spans="2:4" x14ac:dyDescent="0.4">
      <c r="B2919" s="114">
        <v>883.39999999996701</v>
      </c>
      <c r="C2919" s="11">
        <v>0.99987106552668803</v>
      </c>
      <c r="D2919" s="11">
        <v>3.88171653688133E-5</v>
      </c>
    </row>
    <row r="2920" spans="2:4" x14ac:dyDescent="0.4">
      <c r="B2920" s="114">
        <v>883.59999999996705</v>
      </c>
      <c r="C2920" s="11">
        <v>0.99986803415702896</v>
      </c>
      <c r="D2920" s="11">
        <v>3.9901329859393499E-5</v>
      </c>
    </row>
    <row r="2921" spans="2:4" x14ac:dyDescent="0.4">
      <c r="B2921" s="114">
        <v>883.79999999996699</v>
      </c>
      <c r="C2921" s="11">
        <v>0.99986486031506205</v>
      </c>
      <c r="D2921" s="11">
        <v>4.1046017789152502E-5</v>
      </c>
    </row>
    <row r="2922" spans="2:4" x14ac:dyDescent="0.4">
      <c r="B2922" s="114">
        <v>883.99999999996703</v>
      </c>
      <c r="C2922" s="11">
        <v>0.99986154682908401</v>
      </c>
      <c r="D2922" s="11">
        <v>4.2251412580342997E-5</v>
      </c>
    </row>
    <row r="2923" spans="2:4" x14ac:dyDescent="0.4">
      <c r="B2923" s="114">
        <v>884.19999999996696</v>
      </c>
      <c r="C2923" s="11">
        <v>0.99985809807777504</v>
      </c>
      <c r="D2923" s="11">
        <v>4.35172358742731E-5</v>
      </c>
    </row>
    <row r="2924" spans="2:4" x14ac:dyDescent="0.4">
      <c r="B2924" s="114">
        <v>884.39999999996701</v>
      </c>
      <c r="C2924" s="11">
        <v>0.99985452022695398</v>
      </c>
      <c r="D2924" s="11">
        <v>4.4842659816525597E-5</v>
      </c>
    </row>
    <row r="2925" spans="2:4" x14ac:dyDescent="0.4">
      <c r="B2925" s="114">
        <v>884.59999999996705</v>
      </c>
      <c r="C2925" s="11">
        <v>0.99985082149164495</v>
      </c>
      <c r="D2925" s="11">
        <v>4.6226204180307503E-5</v>
      </c>
    </row>
    <row r="2926" spans="2:4" x14ac:dyDescent="0.4">
      <c r="B2926" s="114">
        <v>884.79999999996699</v>
      </c>
      <c r="C2926" s="11">
        <v>0.99984701239540696</v>
      </c>
      <c r="D2926" s="11">
        <v>4.76656315355853E-5</v>
      </c>
    </row>
    <row r="2927" spans="2:4" x14ac:dyDescent="0.4">
      <c r="B2927" s="114">
        <v>884.99999999996703</v>
      </c>
      <c r="C2927" s="11">
        <v>0.99984310601889603</v>
      </c>
      <c r="D2927" s="11">
        <v>4.91578424168723E-5</v>
      </c>
    </row>
    <row r="2928" spans="2:4" x14ac:dyDescent="0.4">
      <c r="B2928" s="114">
        <v>885.19999999996696</v>
      </c>
      <c r="C2928" s="11">
        <v>0.99983911822817995</v>
      </c>
      <c r="D2928" s="11">
        <v>5.0698772979541697E-5</v>
      </c>
    </row>
    <row r="2929" spans="2:4" x14ac:dyDescent="0.4">
      <c r="B2929" s="114">
        <v>885.39999999996701</v>
      </c>
      <c r="C2929" s="11">
        <v>0.99983506786783005</v>
      </c>
      <c r="D2929" s="11">
        <v>5.2283300084985602E-5</v>
      </c>
    </row>
    <row r="2930" spans="2:4" x14ac:dyDescent="0.4">
      <c r="B2930" s="114">
        <v>885.59999999996705</v>
      </c>
      <c r="C2930" s="11">
        <v>0.99983097690170597</v>
      </c>
      <c r="D2930" s="11">
        <v>5.3905159768849599E-5</v>
      </c>
    </row>
    <row r="2931" spans="2:4" x14ac:dyDescent="0.4">
      <c r="B2931" s="114">
        <v>885.79999999996699</v>
      </c>
      <c r="C2931" s="11">
        <v>0.99982687048240804</v>
      </c>
      <c r="D2931" s="11">
        <v>5.5556885933446898E-5</v>
      </c>
    </row>
    <row r="2932" spans="2:4" x14ac:dyDescent="0.4">
      <c r="B2932" s="114">
        <v>885.99999999996703</v>
      </c>
      <c r="C2932" s="11">
        <v>0.99982277692959998</v>
      </c>
      <c r="D2932" s="11">
        <v>5.7229776733878703E-5</v>
      </c>
    </row>
    <row r="2933" spans="2:4" x14ac:dyDescent="0.4">
      <c r="B2933" s="114">
        <v>886.19999999996696</v>
      </c>
      <c r="C2933" s="11">
        <v>0.99981872760087098</v>
      </c>
      <c r="D2933" s="11">
        <v>5.8913894519306903E-5</v>
      </c>
    </row>
    <row r="2934" spans="2:4" x14ac:dyDescent="0.4">
      <c r="B2934" s="114">
        <v>886.39999999996701</v>
      </c>
      <c r="C2934" s="11">
        <v>0.99981475664097197</v>
      </c>
      <c r="D2934" s="11">
        <v>6.05981046562343E-5</v>
      </c>
    </row>
    <row r="2935" spans="2:4" x14ac:dyDescent="0.4">
      <c r="B2935" s="114">
        <v>886.59999999996705</v>
      </c>
      <c r="C2935" s="11">
        <v>0.99981090056977795</v>
      </c>
      <c r="D2935" s="11">
        <v>6.2270174424052403E-5</v>
      </c>
    </row>
    <row r="2936" spans="2:4" x14ac:dyDescent="0.4">
      <c r="B2936" s="114">
        <v>886.79999999996699</v>
      </c>
      <c r="C2936" s="11">
        <v>0.99980719772779103</v>
      </c>
      <c r="D2936" s="11">
        <v>6.3916922372323704E-5</v>
      </c>
    </row>
    <row r="2937" spans="2:4" x14ac:dyDescent="0.4">
      <c r="B2937" s="114">
        <v>886.99999999996703</v>
      </c>
      <c r="C2937" s="11">
        <v>0.99980368757724203</v>
      </c>
      <c r="D2937" s="11">
        <v>6.5524421479159603E-5</v>
      </c>
    </row>
    <row r="2938" spans="2:4" x14ac:dyDescent="0.4">
      <c r="B2938" s="114">
        <v>887.19999999996696</v>
      </c>
      <c r="C2938" s="11">
        <v>0.99980040986672403</v>
      </c>
      <c r="D2938" s="11">
        <v>6.7078256460643897E-5</v>
      </c>
    </row>
    <row r="2939" spans="2:4" x14ac:dyDescent="0.4">
      <c r="B2939" s="114">
        <v>887.39999999996701</v>
      </c>
      <c r="C2939" s="11">
        <v>0.99979740368112402</v>
      </c>
      <c r="D2939" s="11">
        <v>6.8563829996474599E-5</v>
      </c>
    </row>
    <row r="2940" spans="2:4" x14ac:dyDescent="0.4">
      <c r="B2940" s="114">
        <v>887.59999999996705</v>
      </c>
      <c r="C2940" s="11">
        <v>0.99979470640976098</v>
      </c>
      <c r="D2940" s="11">
        <v>6.99667086063321E-5</v>
      </c>
    </row>
    <row r="2941" spans="2:4" x14ac:dyDescent="0.4">
      <c r="B2941" s="114">
        <v>887.79999999996699</v>
      </c>
      <c r="C2941" s="11">
        <v>0.99979235267560895</v>
      </c>
      <c r="D2941" s="11">
        <v>7.1272995054655404E-5</v>
      </c>
    </row>
    <row r="2942" spans="2:4" x14ac:dyDescent="0.4">
      <c r="B2942" s="114">
        <v>887.99999999996703</v>
      </c>
      <c r="C2942" s="11">
        <v>0.99979037327618603</v>
      </c>
      <c r="D2942" s="11">
        <v>7.2469710897506999E-5</v>
      </c>
    </row>
    <row r="2943" spans="2:4" x14ac:dyDescent="0.4">
      <c r="B2943" s="114">
        <v>888.19999999996696</v>
      </c>
      <c r="C2943" s="11">
        <v>0.99978879418976296</v>
      </c>
      <c r="D2943" s="11">
        <v>7.3545171277221899E-5</v>
      </c>
    </row>
    <row r="2944" spans="2:4" x14ac:dyDescent="0.4">
      <c r="B2944" s="114">
        <v>888.39999999996701</v>
      </c>
      <c r="C2944" s="11">
        <v>0.99978763570173801</v>
      </c>
      <c r="D2944" s="11">
        <v>7.4489332925472805E-5</v>
      </c>
    </row>
    <row r="2945" spans="2:4" x14ac:dyDescent="0.4">
      <c r="B2945" s="114">
        <v>888.59999999996603</v>
      </c>
      <c r="C2945" s="11">
        <v>0.99978691171488698</v>
      </c>
      <c r="D2945" s="11">
        <v>7.5294090239857593E-5</v>
      </c>
    </row>
    <row r="2946" spans="2:4" x14ac:dyDescent="0.4">
      <c r="B2946" s="114">
        <v>888.79999999996699</v>
      </c>
      <c r="C2946" s="11">
        <v>0.99978662927262996</v>
      </c>
      <c r="D2946" s="11">
        <v>7.5953509111847402E-5</v>
      </c>
    </row>
    <row r="2947" spans="2:4" x14ac:dyDescent="0.4">
      <c r="B2947" s="114">
        <v>888.99999999996703</v>
      </c>
      <c r="C2947" s="11">
        <v>0.99978678832804402</v>
      </c>
      <c r="D2947" s="11">
        <v>7.6463984311808794E-5</v>
      </c>
    </row>
    <row r="2948" spans="2:4" x14ac:dyDescent="0.4">
      <c r="B2948" s="114">
        <v>889.19999999996696</v>
      </c>
      <c r="C2948" s="11">
        <v>0.99978738177540005</v>
      </c>
      <c r="D2948" s="11">
        <v>7.6824311090197597E-5</v>
      </c>
    </row>
    <row r="2949" spans="2:4" x14ac:dyDescent="0.4">
      <c r="B2949" s="114">
        <v>889.39999999996598</v>
      </c>
      <c r="C2949" s="11">
        <v>0.99978839574234002</v>
      </c>
      <c r="D2949" s="11">
        <v>7.7035667927349196E-5</v>
      </c>
    </row>
    <row r="2950" spans="2:4" x14ac:dyDescent="0.4">
      <c r="B2950" s="114">
        <v>889.59999999996603</v>
      </c>
      <c r="C2950" s="11">
        <v>0.99978981012400503</v>
      </c>
      <c r="D2950" s="11">
        <v>7.7101513066581603E-5</v>
      </c>
    </row>
    <row r="2951" spans="2:4" x14ac:dyDescent="0.4">
      <c r="B2951" s="114">
        <v>889.79999999996699</v>
      </c>
      <c r="C2951" s="11">
        <v>0.99979159932496098</v>
      </c>
      <c r="D2951" s="11">
        <v>7.7027402862783897E-5</v>
      </c>
    </row>
    <row r="2952" spans="2:4" x14ac:dyDescent="0.4">
      <c r="B2952" s="114">
        <v>889.99999999996601</v>
      </c>
      <c r="C2952" s="11">
        <v>0.99979373316285303</v>
      </c>
      <c r="D2952" s="11">
        <v>7.6820744570440296E-5</v>
      </c>
    </row>
    <row r="2953" spans="2:4" x14ac:dyDescent="0.4">
      <c r="B2953" s="114">
        <v>890.19999999996605</v>
      </c>
      <c r="C2953" s="11">
        <v>0.99979617788115704</v>
      </c>
      <c r="D2953" s="11">
        <v>7.6490500102413496E-5</v>
      </c>
    </row>
    <row r="2954" spans="2:4" x14ac:dyDescent="0.4">
      <c r="B2954" s="114">
        <v>890.39999999996598</v>
      </c>
      <c r="C2954" s="11">
        <v>0.99979889721547399</v>
      </c>
      <c r="D2954" s="11">
        <v>7.6046858969703102E-5</v>
      </c>
    </row>
    <row r="2955" spans="2:4" x14ac:dyDescent="0.4">
      <c r="B2955" s="114">
        <v>890.59999999996603</v>
      </c>
      <c r="C2955" s="11">
        <v>0.99980185344742201</v>
      </c>
      <c r="D2955" s="11">
        <v>7.5500894597588505E-5</v>
      </c>
    </row>
    <row r="2956" spans="2:4" x14ac:dyDescent="0.4">
      <c r="B2956" s="114">
        <v>890.79999999996596</v>
      </c>
      <c r="C2956" s="11">
        <v>0.99980500840630404</v>
      </c>
      <c r="D2956" s="11">
        <v>7.4864225989237394E-5</v>
      </c>
    </row>
    <row r="2957" spans="2:4" x14ac:dyDescent="0.4">
      <c r="B2957" s="114">
        <v>890.99999999996601</v>
      </c>
      <c r="C2957" s="11">
        <v>0.99980832437752898</v>
      </c>
      <c r="D2957" s="11">
        <v>7.4148698826745097E-5</v>
      </c>
    </row>
    <row r="2958" spans="2:4" x14ac:dyDescent="0.4">
      <c r="B2958" s="114">
        <v>891.19999999996605</v>
      </c>
      <c r="C2958" s="11">
        <v>0.999811764887377</v>
      </c>
      <c r="D2958" s="11">
        <v>7.3366097280735403E-5</v>
      </c>
    </row>
    <row r="2959" spans="2:4" x14ac:dyDescent="0.4">
      <c r="B2959" s="114">
        <v>891.39999999996598</v>
      </c>
      <c r="C2959" s="11">
        <v>0.99981529534642399</v>
      </c>
      <c r="D2959" s="11">
        <v>7.2527894884871397E-5</v>
      </c>
    </row>
    <row r="2960" spans="2:4" x14ac:dyDescent="0.4">
      <c r="B2960" s="114">
        <v>891.59999999996603</v>
      </c>
      <c r="C2960" s="11">
        <v>0.99981888354473303</v>
      </c>
      <c r="D2960" s="11">
        <v>7.1645049294099004E-5</v>
      </c>
    </row>
    <row r="2961" spans="2:4" x14ac:dyDescent="0.4">
      <c r="B2961" s="114">
        <v>891.79999999996596</v>
      </c>
      <c r="C2961" s="11">
        <v>0.99982250000171002</v>
      </c>
      <c r="D2961" s="11">
        <v>7.0727842494930105E-5</v>
      </c>
    </row>
    <row r="2962" spans="2:4" x14ac:dyDescent="0.4">
      <c r="B2962" s="114">
        <v>891.99999999996601</v>
      </c>
      <c r="C2962" s="11">
        <v>0.99982611818078904</v>
      </c>
      <c r="D2962" s="11">
        <v>6.9785765298929599E-5</v>
      </c>
    </row>
    <row r="2963" spans="2:4" x14ac:dyDescent="0.4">
      <c r="B2963" s="114">
        <v>892.19999999996605</v>
      </c>
      <c r="C2963" s="11">
        <v>0.99982971458268</v>
      </c>
      <c r="D2963" s="11">
        <v>6.8827442256469006E-5</v>
      </c>
    </row>
    <row r="2964" spans="2:4" x14ac:dyDescent="0.4">
      <c r="B2964" s="114">
        <v>892.39999999996598</v>
      </c>
      <c r="C2964" s="11">
        <v>0.99983326873431899</v>
      </c>
      <c r="D2964" s="11">
        <v>6.7860591850075097E-5</v>
      </c>
    </row>
    <row r="2965" spans="2:4" x14ac:dyDescent="0.4">
      <c r="B2965" s="114">
        <v>892.59999999996603</v>
      </c>
      <c r="C2965" s="11">
        <v>0.99983676310732295</v>
      </c>
      <c r="D2965" s="11">
        <v>6.6892021086573604E-5</v>
      </c>
    </row>
    <row r="2966" spans="2:4" x14ac:dyDescent="0.4">
      <c r="B2966" s="114">
        <v>892.79999999996596</v>
      </c>
      <c r="C2966" s="11">
        <v>0.99984018297071797</v>
      </c>
      <c r="D2966" s="11">
        <v>6.5927643617462E-5</v>
      </c>
    </row>
    <row r="2967" spans="2:4" x14ac:dyDescent="0.4">
      <c r="B2967" s="114">
        <v>892.99999999996601</v>
      </c>
      <c r="C2967" s="11">
        <v>0.99984351619761502</v>
      </c>
      <c r="D2967" s="11">
        <v>6.4972516647829703E-5</v>
      </c>
    </row>
    <row r="2968" spans="2:4" x14ac:dyDescent="0.4">
      <c r="B2968" s="114">
        <v>893.19999999996605</v>
      </c>
      <c r="C2968" s="11">
        <v>0.99984675304343895</v>
      </c>
      <c r="D2968" s="11">
        <v>6.4030892072555103E-5</v>
      </c>
    </row>
    <row r="2969" spans="2:4" x14ac:dyDescent="0.4">
      <c r="B2969" s="114">
        <v>893.39999999996598</v>
      </c>
      <c r="C2969" s="11">
        <v>0.99984988590902901</v>
      </c>
      <c r="D2969" s="11">
        <v>6.31062772492713E-5</v>
      </c>
    </row>
    <row r="2970" spans="2:4" x14ac:dyDescent="0.4">
      <c r="B2970" s="114">
        <v>893.59999999996603</v>
      </c>
      <c r="C2970" s="11">
        <v>0.99985290909928504</v>
      </c>
      <c r="D2970" s="11">
        <v>6.2201501522148405E-5</v>
      </c>
    </row>
    <row r="2971" spans="2:4" x14ac:dyDescent="0.4">
      <c r="B2971" s="114">
        <v>893.79999999996596</v>
      </c>
      <c r="C2971" s="11">
        <v>0.99985581858574801</v>
      </c>
      <c r="D2971" s="11">
        <v>6.1318785331374406E-5</v>
      </c>
    </row>
    <row r="2972" spans="2:4" x14ac:dyDescent="0.4">
      <c r="B2972" s="114">
        <v>893.99999999996601</v>
      </c>
      <c r="C2972" s="11">
        <v>0.99985861177903801</v>
      </c>
      <c r="D2972" s="11">
        <v>6.0459809428730901E-5</v>
      </c>
    </row>
    <row r="2973" spans="2:4" x14ac:dyDescent="0.4">
      <c r="B2973" s="114">
        <v>894.19999999996605</v>
      </c>
      <c r="C2973" s="11">
        <v>0.99986128731620805</v>
      </c>
      <c r="D2973" s="11">
        <v>5.9625782933568901E-5</v>
      </c>
    </row>
    <row r="2974" spans="2:4" x14ac:dyDescent="0.4">
      <c r="B2974" s="114">
        <v>894.39999999996598</v>
      </c>
      <c r="C2974" s="11">
        <v>0.999863844865852</v>
      </c>
      <c r="D2974" s="11">
        <v>5.8817509507404897E-5</v>
      </c>
    </row>
    <row r="2975" spans="2:4" x14ac:dyDescent="0.4">
      <c r="B2975" s="114">
        <v>894.59999999996603</v>
      </c>
      <c r="C2975" s="11">
        <v>0.99986628494595997</v>
      </c>
      <c r="D2975" s="11">
        <v>5.8035446011245198E-5</v>
      </c>
    </row>
    <row r="2976" spans="2:4" x14ac:dyDescent="0.4">
      <c r="B2976" s="114">
        <v>894.79999999996596</v>
      </c>
      <c r="C2976" s="11">
        <v>0.99986860876257699</v>
      </c>
      <c r="D2976" s="11">
        <v>5.7279757850665298E-5</v>
      </c>
    </row>
    <row r="2977" spans="2:4" x14ac:dyDescent="0.4">
      <c r="B2977" s="114">
        <v>894.99999999996601</v>
      </c>
      <c r="C2977" s="11">
        <v>0.99987081806741795</v>
      </c>
      <c r="D2977" s="11">
        <v>5.6550370142298999E-5</v>
      </c>
    </row>
    <row r="2978" spans="2:4" x14ac:dyDescent="0.4">
      <c r="B2978" s="114">
        <v>895.19999999996605</v>
      </c>
      <c r="C2978" s="11">
        <v>0.99987291503279196</v>
      </c>
      <c r="D2978" s="11">
        <v>5.5847014057778801E-5</v>
      </c>
    </row>
    <row r="2979" spans="2:4" x14ac:dyDescent="0.4">
      <c r="B2979" s="114">
        <v>895.39999999996598</v>
      </c>
      <c r="C2979" s="11">
        <v>0.99987490214258601</v>
      </c>
      <c r="D2979" s="11">
        <v>5.5169268442712503E-5</v>
      </c>
    </row>
    <row r="2980" spans="2:4" x14ac:dyDescent="0.4">
      <c r="B2980" s="114">
        <v>895.59999999996603</v>
      </c>
      <c r="C2980" s="11">
        <v>0.99987678209806696</v>
      </c>
      <c r="D2980" s="11">
        <v>5.4516596905763401E-5</v>
      </c>
    </row>
    <row r="2981" spans="2:4" x14ac:dyDescent="0.4">
      <c r="B2981" s="114">
        <v>895.79999999996596</v>
      </c>
      <c r="C2981" s="11">
        <v>0.99987855773708201</v>
      </c>
      <c r="D2981" s="11">
        <v>5.38883806328836E-5</v>
      </c>
    </row>
    <row r="2982" spans="2:4" x14ac:dyDescent="0.4">
      <c r="B2982" s="114">
        <v>895.99999999996601</v>
      </c>
      <c r="C2982" s="11">
        <v>0.99988023196529097</v>
      </c>
      <c r="D2982" s="11">
        <v>5.3283947213741102E-5</v>
      </c>
    </row>
    <row r="2983" spans="2:4" x14ac:dyDescent="0.4">
      <c r="B2983" s="114">
        <v>896.19999999996605</v>
      </c>
      <c r="C2983" s="11">
        <v>0.99988180769818402</v>
      </c>
      <c r="D2983" s="11">
        <v>5.2702595125973497E-5</v>
      </c>
    </row>
    <row r="2984" spans="2:4" x14ac:dyDescent="0.4">
      <c r="B2984" s="114">
        <v>896.39999999996598</v>
      </c>
      <c r="C2984" s="11">
        <v>0.99988328781309899</v>
      </c>
      <c r="D2984" s="11">
        <v>5.21436134823058E-5</v>
      </c>
    </row>
    <row r="2985" spans="2:4" x14ac:dyDescent="0.4">
      <c r="B2985" s="114">
        <v>896.59999999996603</v>
      </c>
      <c r="C2985" s="11">
        <v>0.99988467510921597</v>
      </c>
      <c r="D2985" s="11">
        <v>5.1606302555026097E-5</v>
      </c>
    </row>
    <row r="2986" spans="2:4" x14ac:dyDescent="0.4">
      <c r="B2986" s="114">
        <v>896.79999999996596</v>
      </c>
      <c r="C2986" s="11">
        <v>0.99988597227431897</v>
      </c>
      <c r="D2986" s="11">
        <v>5.1089990207658401E-5</v>
      </c>
    </row>
    <row r="2987" spans="2:4" x14ac:dyDescent="0.4">
      <c r="B2987" s="114">
        <v>896.99999999996601</v>
      </c>
      <c r="C2987" s="11">
        <v>0.99988718185782</v>
      </c>
      <c r="D2987" s="11">
        <v>5.0594045087670099E-5</v>
      </c>
    </row>
    <row r="2988" spans="2:4" x14ac:dyDescent="0.4">
      <c r="B2988" s="114">
        <v>897.19999999996605</v>
      </c>
      <c r="C2988" s="11">
        <v>0.99988830624928904</v>
      </c>
      <c r="D2988" s="11">
        <v>5.0117887450958601E-5</v>
      </c>
    </row>
    <row r="2989" spans="2:4" x14ac:dyDescent="0.4">
      <c r="B2989" s="114">
        <v>897.39999999996598</v>
      </c>
      <c r="C2989" s="11">
        <v>0.99988934766163295</v>
      </c>
      <c r="D2989" s="11">
        <v>4.9660997827591897E-5</v>
      </c>
    </row>
    <row r="2990" spans="2:4" x14ac:dyDescent="0.4">
      <c r="B2990" s="114">
        <v>897.59999999996603</v>
      </c>
      <c r="C2990" s="11">
        <v>0.99989030811839796</v>
      </c>
      <c r="D2990" s="11">
        <v>4.9222923722380898E-5</v>
      </c>
    </row>
    <row r="2991" spans="2:4" x14ac:dyDescent="0.4">
      <c r="B2991" s="114">
        <v>897.79999999996596</v>
      </c>
      <c r="C2991" s="11">
        <v>0.99989118944455402</v>
      </c>
      <c r="D2991" s="11">
        <v>4.8803284530200602E-5</v>
      </c>
    </row>
    <row r="2992" spans="2:4" x14ac:dyDescent="0.4">
      <c r="B2992" s="114">
        <v>897.99999999996601</v>
      </c>
      <c r="C2992" s="11">
        <v>0.99989199326028799</v>
      </c>
      <c r="D2992" s="11">
        <v>4.8401774834664799E-5</v>
      </c>
    </row>
    <row r="2993" spans="2:4" x14ac:dyDescent="0.4">
      <c r="B2993" s="114">
        <v>898.19999999996605</v>
      </c>
      <c r="C2993" s="11">
        <v>0.99989272097654103</v>
      </c>
      <c r="D2993" s="11">
        <v>4.8018166960369297E-5</v>
      </c>
    </row>
    <row r="2994" spans="2:4" x14ac:dyDescent="0.4">
      <c r="B2994" s="114">
        <v>898.39999999996598</v>
      </c>
      <c r="C2994" s="11">
        <v>0.99989337379076604</v>
      </c>
      <c r="D2994" s="11">
        <v>4.7652313691552101E-5</v>
      </c>
    </row>
    <row r="2995" spans="2:4" x14ac:dyDescent="0.4">
      <c r="B2995" s="114">
        <v>898.59999999996603</v>
      </c>
      <c r="C2995" s="11">
        <v>0.99989395268924997</v>
      </c>
      <c r="D2995" s="11">
        <v>4.73041456109928E-5</v>
      </c>
    </row>
    <row r="2996" spans="2:4" x14ac:dyDescent="0.4">
      <c r="B2996" s="114">
        <v>898.79999999996596</v>
      </c>
      <c r="C2996" s="11">
        <v>0.99989445844985203</v>
      </c>
      <c r="D2996" s="11">
        <v>4.6973668770762902E-5</v>
      </c>
    </row>
    <row r="2997" spans="2:4" x14ac:dyDescent="0.4">
      <c r="B2997" s="114">
        <v>898.99999999996601</v>
      </c>
      <c r="C2997" s="11">
        <v>0.99989489164527601</v>
      </c>
      <c r="D2997" s="11">
        <v>4.66609621788591E-5</v>
      </c>
    </row>
    <row r="2998" spans="2:4" x14ac:dyDescent="0.4">
      <c r="B2998" s="114">
        <v>899.19999999996605</v>
      </c>
      <c r="C2998" s="11">
        <v>0.99989525264745005</v>
      </c>
      <c r="D2998" s="11">
        <v>4.6366174545121503E-5</v>
      </c>
    </row>
    <row r="2999" spans="2:4" x14ac:dyDescent="0.4">
      <c r="B2999" s="114">
        <v>899.39999999996598</v>
      </c>
      <c r="C2999" s="11">
        <v>0.99989554163277705</v>
      </c>
      <c r="D2999" s="11">
        <v>4.60895203806034E-5</v>
      </c>
    </row>
    <row r="3000" spans="2:4" x14ac:dyDescent="0.4">
      <c r="B3000" s="114">
        <v>899.59999999996603</v>
      </c>
      <c r="C3000" s="11">
        <v>0.99989575858818003</v>
      </c>
      <c r="D3000" s="11">
        <v>4.5831275568418103E-5</v>
      </c>
    </row>
    <row r="3001" spans="2:4" x14ac:dyDescent="0.4">
      <c r="B3001" s="114">
        <v>899.79999999996596</v>
      </c>
      <c r="C3001" s="11">
        <v>0.99989590331772904</v>
      </c>
      <c r="D3001" s="11">
        <v>4.5591772507849401E-5</v>
      </c>
    </row>
    <row r="3002" spans="2:4" x14ac:dyDescent="0.4">
      <c r="B3002" s="114">
        <v>899.99999999996601</v>
      </c>
      <c r="C3002" s="11">
        <v>0.99989597544986797</v>
      </c>
      <c r="D3002" s="11">
        <v>4.5371394920466802E-5</v>
      </c>
    </row>
    <row r="3003" spans="2:4" x14ac:dyDescent="0.4">
      <c r="B3003" s="114">
        <v>900.19999999996605</v>
      </c>
      <c r="C3003" s="11">
        <v>0.99989597444664302</v>
      </c>
      <c r="D3003" s="11">
        <v>4.5170571587122397E-5</v>
      </c>
    </row>
    <row r="3004" spans="2:4" x14ac:dyDescent="0.4">
      <c r="B3004" s="114">
        <v>900.39999999996598</v>
      </c>
      <c r="C3004" s="11">
        <v>0.99989589961692604</v>
      </c>
      <c r="D3004" s="11">
        <v>4.4989768176831497E-5</v>
      </c>
    </row>
    <row r="3005" spans="2:4" x14ac:dyDescent="0.4">
      <c r="B3005" s="114">
        <v>900.59999999996603</v>
      </c>
      <c r="C3005" s="11">
        <v>0.99989575012112397</v>
      </c>
      <c r="D3005" s="11">
        <v>4.4829483667604801E-5</v>
      </c>
    </row>
    <row r="3006" spans="2:4" x14ac:dyDescent="0.4">
      <c r="B3006" s="114">
        <v>900.79999999996596</v>
      </c>
      <c r="C3006" s="11">
        <v>0.99989552497899603</v>
      </c>
      <c r="D3006" s="11">
        <v>4.46902451377992E-5</v>
      </c>
    </row>
    <row r="3007" spans="2:4" x14ac:dyDescent="0.4">
      <c r="B3007" s="114">
        <v>900.99999999996601</v>
      </c>
      <c r="C3007" s="11">
        <v>0.999895223079593</v>
      </c>
      <c r="D3007" s="11">
        <v>4.4572601644787802E-5</v>
      </c>
    </row>
    <row r="3008" spans="2:4" x14ac:dyDescent="0.4">
      <c r="B3008" s="114">
        <v>901.19999999996605</v>
      </c>
      <c r="C3008" s="11">
        <v>0.99989484319200495</v>
      </c>
      <c r="D3008" s="11">
        <v>4.4477117964660197E-5</v>
      </c>
    </row>
    <row r="3009" spans="2:4" x14ac:dyDescent="0.4">
      <c r="B3009" s="114">
        <v>901.39999999996598</v>
      </c>
      <c r="C3009" s="11">
        <v>0.99989438397708197</v>
      </c>
      <c r="D3009" s="11">
        <v>4.4404368160735402E-5</v>
      </c>
    </row>
    <row r="3010" spans="2:4" x14ac:dyDescent="0.4">
      <c r="B3010" s="114">
        <v>901.59999999996603</v>
      </c>
      <c r="C3010" s="11">
        <v>0.99989384400037695</v>
      </c>
      <c r="D3010" s="11">
        <v>4.4354928927848999E-5</v>
      </c>
    </row>
    <row r="3011" spans="2:4" x14ac:dyDescent="0.4">
      <c r="B3011" s="114">
        <v>901.79999999996596</v>
      </c>
      <c r="C3011" s="11">
        <v>0.99989322174659501</v>
      </c>
      <c r="D3011" s="11">
        <v>4.43293726384006E-5</v>
      </c>
    </row>
    <row r="3012" spans="2:4" x14ac:dyDescent="0.4">
      <c r="B3012" s="114">
        <v>901.99999999996601</v>
      </c>
      <c r="C3012" s="11">
        <v>0.99989251563590498</v>
      </c>
      <c r="D3012" s="11">
        <v>4.4328259995311697E-5</v>
      </c>
    </row>
    <row r="3013" spans="2:4" x14ac:dyDescent="0.4">
      <c r="B3013" s="114">
        <v>902.19999999996605</v>
      </c>
      <c r="C3013" s="11">
        <v>0.99989172404041304</v>
      </c>
      <c r="D3013" s="11">
        <v>4.4352133124903203E-5</v>
      </c>
    </row>
    <row r="3014" spans="2:4" x14ac:dyDescent="0.4">
      <c r="B3014" s="114">
        <v>902.39999999996598</v>
      </c>
      <c r="C3014" s="11">
        <v>0.99989084529865802</v>
      </c>
      <c r="D3014" s="11">
        <v>4.44015100817874E-5</v>
      </c>
    </row>
    <row r="3015" spans="2:4" x14ac:dyDescent="0.4">
      <c r="B3015" s="114">
        <v>902.59999999996603</v>
      </c>
      <c r="C3015" s="11">
        <v>0.999889877745327</v>
      </c>
      <c r="D3015" s="11">
        <v>4.44768730100216E-5</v>
      </c>
    </row>
    <row r="3016" spans="2:4" x14ac:dyDescent="0.4">
      <c r="B3016" s="114">
        <v>902.79999999996596</v>
      </c>
      <c r="C3016" s="11">
        <v>0.999888819741382</v>
      </c>
      <c r="D3016" s="11">
        <v>4.4578657021405298E-5</v>
      </c>
    </row>
    <row r="3017" spans="2:4" x14ac:dyDescent="0.4">
      <c r="B3017" s="114">
        <v>902.99999999996601</v>
      </c>
      <c r="C3017" s="11">
        <v>0.99988766970667198</v>
      </c>
      <c r="D3017" s="11">
        <v>4.4707238832939602E-5</v>
      </c>
    </row>
    <row r="3018" spans="2:4" x14ac:dyDescent="0.4">
      <c r="B3018" s="114">
        <v>903.19999999996605</v>
      </c>
      <c r="C3018" s="11">
        <v>0.99988642615772505</v>
      </c>
      <c r="D3018" s="11">
        <v>4.4862924056870503E-5</v>
      </c>
    </row>
    <row r="3019" spans="2:4" x14ac:dyDescent="0.4">
      <c r="B3019" s="114">
        <v>903.39999999996598</v>
      </c>
      <c r="C3019" s="11">
        <v>0.99988508775137797</v>
      </c>
      <c r="D3019" s="11">
        <v>4.5045932942050301E-5</v>
      </c>
    </row>
    <row r="3020" spans="2:4" x14ac:dyDescent="0.4">
      <c r="B3020" s="114">
        <v>903.59999999996603</v>
      </c>
      <c r="C3020" s="11">
        <v>0.99988365333512697</v>
      </c>
      <c r="D3020" s="11">
        <v>4.5256384365905499E-5</v>
      </c>
    </row>
    <row r="3021" spans="2:4" x14ac:dyDescent="0.4">
      <c r="B3021" s="114">
        <v>903.79999999996596</v>
      </c>
      <c r="C3021" s="11">
        <v>0.99988212200486204</v>
      </c>
      <c r="D3021" s="11">
        <v>4.54942778852012E-5</v>
      </c>
    </row>
    <row r="3022" spans="2:4" x14ac:dyDescent="0.4">
      <c r="B3022" s="114">
        <v>903.99999999996601</v>
      </c>
      <c r="C3022" s="11">
        <v>0.99988049317086802</v>
      </c>
      <c r="D3022" s="11">
        <v>4.5759473673632998E-5</v>
      </c>
    </row>
    <row r="3023" spans="2:4" x14ac:dyDescent="0.4">
      <c r="B3023" s="114">
        <v>904.19999999996605</v>
      </c>
      <c r="C3023" s="11">
        <v>0.99987876663494202</v>
      </c>
      <c r="D3023" s="11">
        <v>4.6051669030692801E-5</v>
      </c>
    </row>
    <row r="3024" spans="2:4" x14ac:dyDescent="0.4">
      <c r="B3024" s="114">
        <v>904.39999999996598</v>
      </c>
      <c r="C3024" s="11">
        <v>0.99987694268203897</v>
      </c>
      <c r="D3024" s="11">
        <v>4.6370369989741398E-5</v>
      </c>
    </row>
    <row r="3025" spans="2:4" x14ac:dyDescent="0.4">
      <c r="B3025" s="114">
        <v>904.59999999996603</v>
      </c>
      <c r="C3025" s="11">
        <v>0.99987502216922397</v>
      </c>
      <c r="D3025" s="11">
        <v>4.6714867478534E-5</v>
      </c>
    </row>
    <row r="3026" spans="2:4" x14ac:dyDescent="0.4">
      <c r="B3026" s="114">
        <v>904.79999999996596</v>
      </c>
      <c r="C3026" s="11">
        <v>0.99987300662830803</v>
      </c>
      <c r="D3026" s="11">
        <v>4.7084209175607999E-5</v>
      </c>
    </row>
    <row r="3027" spans="2:4" x14ac:dyDescent="0.4">
      <c r="B3027" s="114">
        <v>904.99999999996601</v>
      </c>
      <c r="C3027" s="11">
        <v>0.99987089838055199</v>
      </c>
      <c r="D3027" s="11">
        <v>4.7477168205797997E-5</v>
      </c>
    </row>
    <row r="3028" spans="2:4" x14ac:dyDescent="0.4">
      <c r="B3028" s="114">
        <v>905.19999999996605</v>
      </c>
      <c r="C3028" s="11">
        <v>0.99986870066079403</v>
      </c>
      <c r="D3028" s="11">
        <v>4.7892210179377403E-5</v>
      </c>
    </row>
    <row r="3029" spans="2:4" x14ac:dyDescent="0.4">
      <c r="B3029" s="114">
        <v>905.39999999996598</v>
      </c>
      <c r="C3029" s="11">
        <v>0.99986641774979501</v>
      </c>
      <c r="D3029" s="11">
        <v>4.8327459151910503E-5</v>
      </c>
    </row>
    <row r="3030" spans="2:4" x14ac:dyDescent="0.4">
      <c r="B3030" s="114">
        <v>905.59999999996603</v>
      </c>
      <c r="C3030" s="11">
        <v>0.99986405511282705</v>
      </c>
      <c r="D3030" s="11">
        <v>4.8780663318211302E-5</v>
      </c>
    </row>
    <row r="3031" spans="2:4" x14ac:dyDescent="0.4">
      <c r="B3031" s="114">
        <v>905.79999999996596</v>
      </c>
      <c r="C3031" s="11">
        <v>0.99986161954173702</v>
      </c>
      <c r="D3031" s="11">
        <v>4.9249161526277599E-5</v>
      </c>
    </row>
    <row r="3032" spans="2:4" x14ac:dyDescent="0.4">
      <c r="B3032" s="114">
        <v>905.99999999996601</v>
      </c>
      <c r="C3032" s="11">
        <v>0.999859119296582</v>
      </c>
      <c r="D3032" s="11">
        <v>4.9729851999866503E-5</v>
      </c>
    </row>
    <row r="3033" spans="2:4" x14ac:dyDescent="0.4">
      <c r="B3033" s="114">
        <v>906.19999999996503</v>
      </c>
      <c r="C3033" s="11">
        <v>0.99985656423985203</v>
      </c>
      <c r="D3033" s="11">
        <v>5.02191663802472E-5</v>
      </c>
    </row>
    <row r="3034" spans="2:4" x14ac:dyDescent="0.4">
      <c r="B3034" s="114">
        <v>906.39999999996598</v>
      </c>
      <c r="C3034" s="11">
        <v>0.99985396595477405</v>
      </c>
      <c r="D3034" s="11">
        <v>5.07130526404774E-5</v>
      </c>
    </row>
    <row r="3035" spans="2:4" x14ac:dyDescent="0.4">
      <c r="B3035" s="114">
        <v>906.59999999996603</v>
      </c>
      <c r="C3035" s="11">
        <v>0.99985133785665903</v>
      </c>
      <c r="D3035" s="11">
        <v>5.1206957897748498E-5</v>
      </c>
    </row>
    <row r="3036" spans="2:4" x14ac:dyDescent="0.4">
      <c r="B3036" s="114">
        <v>906.79999999996596</v>
      </c>
      <c r="C3036" s="11">
        <v>0.99984869527289599</v>
      </c>
      <c r="D3036" s="11">
        <v>5.1695824594874403E-5</v>
      </c>
    </row>
    <row r="3037" spans="2:4" x14ac:dyDescent="0.4">
      <c r="B3037" s="114">
        <v>906.99999999996498</v>
      </c>
      <c r="C3037" s="11">
        <v>0.99984605548351502</v>
      </c>
      <c r="D3037" s="11">
        <v>5.2174101580282697E-5</v>
      </c>
    </row>
    <row r="3038" spans="2:4" x14ac:dyDescent="0.4">
      <c r="B3038" s="114">
        <v>907.19999999996503</v>
      </c>
      <c r="C3038" s="11">
        <v>0.99984343771388995</v>
      </c>
      <c r="D3038" s="11">
        <v>5.2635771446475297E-5</v>
      </c>
    </row>
    <row r="3039" spans="2:4" x14ac:dyDescent="0.4">
      <c r="B3039" s="114">
        <v>907.39999999996598</v>
      </c>
      <c r="C3039" s="11">
        <v>0.99984086306915898</v>
      </c>
      <c r="D3039" s="11">
        <v>5.3074396658069502E-5</v>
      </c>
    </row>
    <row r="3040" spans="2:4" x14ac:dyDescent="0.4">
      <c r="B3040" s="114">
        <v>907.59999999996501</v>
      </c>
      <c r="C3040" s="11">
        <v>0.99983835440044999</v>
      </c>
      <c r="D3040" s="11">
        <v>5.3483186569893001E-5</v>
      </c>
    </row>
    <row r="3041" spans="2:4" x14ac:dyDescent="0.4">
      <c r="B3041" s="114">
        <v>907.79999999996505</v>
      </c>
      <c r="C3041" s="11">
        <v>0.999835936094436</v>
      </c>
      <c r="D3041" s="11">
        <v>5.3855086731801501E-5</v>
      </c>
    </row>
    <row r="3042" spans="2:4" x14ac:dyDescent="0.4">
      <c r="B3042" s="114">
        <v>907.99999999996498</v>
      </c>
      <c r="C3042" s="11">
        <v>0.99983363378024304</v>
      </c>
      <c r="D3042" s="11">
        <v>5.41828908862367E-5</v>
      </c>
    </row>
    <row r="3043" spans="2:4" x14ac:dyDescent="0.4">
      <c r="B3043" s="114">
        <v>908.19999999996503</v>
      </c>
      <c r="C3043" s="11">
        <v>0.99983147395276395</v>
      </c>
      <c r="D3043" s="11">
        <v>5.44593734844855E-5</v>
      </c>
    </row>
    <row r="3044" spans="2:4" x14ac:dyDescent="0.4">
      <c r="B3044" s="114">
        <v>908.39999999996496</v>
      </c>
      <c r="C3044" s="11">
        <v>0.99982948351488499</v>
      </c>
      <c r="D3044" s="11">
        <v>5.4677439316087E-5</v>
      </c>
    </row>
    <row r="3045" spans="2:4" x14ac:dyDescent="0.4">
      <c r="B3045" s="114">
        <v>908.59999999996501</v>
      </c>
      <c r="C3045" s="11">
        <v>0.99982768923311605</v>
      </c>
      <c r="D3045" s="11">
        <v>5.4830296938008499E-5</v>
      </c>
    </row>
    <row r="3046" spans="2:4" x14ac:dyDescent="0.4">
      <c r="B3046" s="114">
        <v>908.79999999996505</v>
      </c>
      <c r="C3046" s="11">
        <v>0.99982611713422398</v>
      </c>
      <c r="D3046" s="11">
        <v>5.4911639250036101E-5</v>
      </c>
    </row>
    <row r="3047" spans="2:4" x14ac:dyDescent="0.4">
      <c r="B3047" s="114">
        <v>908.99999999996498</v>
      </c>
      <c r="C3047" s="11">
        <v>0.99982479185952899</v>
      </c>
      <c r="D3047" s="11">
        <v>5.49158256732703E-5</v>
      </c>
    </row>
    <row r="3048" spans="2:4" x14ac:dyDescent="0.4">
      <c r="B3048" s="114">
        <v>909.19999999996503</v>
      </c>
      <c r="C3048" s="11">
        <v>0.999823735999116</v>
      </c>
      <c r="D3048" s="11">
        <v>5.4838059154349E-5</v>
      </c>
    </row>
    <row r="3049" spans="2:4" x14ac:dyDescent="0.4">
      <c r="B3049" s="114">
        <v>909.39999999996496</v>
      </c>
      <c r="C3049" s="11">
        <v>0.99982296943447602</v>
      </c>
      <c r="D3049" s="11">
        <v>5.4674549225455898E-5</v>
      </c>
    </row>
    <row r="3050" spans="2:4" x14ac:dyDescent="0.4">
      <c r="B3050" s="114">
        <v>909.59999999996501</v>
      </c>
      <c r="C3050" s="11">
        <v>0.999822508720564</v>
      </c>
      <c r="D3050" s="11">
        <v>5.4422652332714899E-5</v>
      </c>
    </row>
    <row r="3051" spans="2:4" x14ac:dyDescent="0.4">
      <c r="B3051" s="114">
        <v>909.79999999996505</v>
      </c>
      <c r="C3051" s="11">
        <v>0.99982236653891199</v>
      </c>
      <c r="D3051" s="11">
        <v>5.4080981305865997E-5</v>
      </c>
    </row>
    <row r="3052" spans="2:4" x14ac:dyDescent="0.4">
      <c r="B3052" s="114">
        <v>909.99999999996498</v>
      </c>
      <c r="C3052" s="11">
        <v>0.99982255125179498</v>
      </c>
      <c r="D3052" s="11">
        <v>5.3649477175047001E-5</v>
      </c>
    </row>
    <row r="3053" spans="2:4" x14ac:dyDescent="0.4">
      <c r="B3053" s="114">
        <v>910.19999999996503</v>
      </c>
      <c r="C3053" s="11">
        <v>0.99982306658243303</v>
      </c>
      <c r="D3053" s="11">
        <v>5.3129439135669802E-5</v>
      </c>
    </row>
    <row r="3054" spans="2:4" x14ac:dyDescent="0.4">
      <c r="B3054" s="114">
        <v>910.39999999996496</v>
      </c>
      <c r="C3054" s="11">
        <v>0.99982391144177596</v>
      </c>
      <c r="D3054" s="11">
        <v>5.2523510385714701E-5</v>
      </c>
    </row>
    <row r="3055" spans="2:4" x14ac:dyDescent="0.4">
      <c r="B3055" s="114">
        <v>910.59999999996501</v>
      </c>
      <c r="C3055" s="11">
        <v>0.99982507991949499</v>
      </c>
      <c r="D3055" s="11">
        <v>5.1835614725595101E-5</v>
      </c>
    </row>
    <row r="3056" spans="2:4" x14ac:dyDescent="0.4">
      <c r="B3056" s="114">
        <v>910.79999999996505</v>
      </c>
      <c r="C3056" s="11">
        <v>0.99982656143200299</v>
      </c>
      <c r="D3056" s="11">
        <v>5.1070853080948998E-5</v>
      </c>
    </row>
    <row r="3057" spans="2:4" x14ac:dyDescent="0.4">
      <c r="B3057" s="114">
        <v>910.99999999996498</v>
      </c>
      <c r="C3057" s="11">
        <v>0.99982834102334806</v>
      </c>
      <c r="D3057" s="11">
        <v>5.0235363905012497E-5</v>
      </c>
    </row>
    <row r="3058" spans="2:4" x14ac:dyDescent="0.4">
      <c r="B3058" s="114">
        <v>911.19999999996503</v>
      </c>
      <c r="C3058" s="11">
        <v>0.99983039980455302</v>
      </c>
      <c r="D3058" s="11">
        <v>4.9336153853888902E-5</v>
      </c>
    </row>
    <row r="3059" spans="2:4" x14ac:dyDescent="0.4">
      <c r="B3059" s="114">
        <v>911.39999999996496</v>
      </c>
      <c r="C3059" s="11">
        <v>0.99983271550803199</v>
      </c>
      <c r="D3059" s="11">
        <v>4.8380907349087101E-5</v>
      </c>
    </row>
    <row r="3060" spans="2:4" x14ac:dyDescent="0.4">
      <c r="B3060" s="114">
        <v>911.59999999996501</v>
      </c>
      <c r="C3060" s="11">
        <v>0.99983526312773796</v>
      </c>
      <c r="D3060" s="11">
        <v>4.7377784417167401E-5</v>
      </c>
    </row>
    <row r="3061" spans="2:4" x14ac:dyDescent="0.4">
      <c r="B3061" s="114">
        <v>911.79999999996505</v>
      </c>
      <c r="C3061" s="11">
        <v>0.99983801561234797</v>
      </c>
      <c r="D3061" s="11">
        <v>4.63352162768367E-5</v>
      </c>
    </row>
    <row r="3062" spans="2:4" x14ac:dyDescent="0.4">
      <c r="B3062" s="114">
        <v>911.99999999996498</v>
      </c>
      <c r="C3062" s="11">
        <v>0.99984094457745398</v>
      </c>
      <c r="D3062" s="11">
        <v>4.5261707567367001E-5</v>
      </c>
    </row>
    <row r="3063" spans="2:4" x14ac:dyDescent="0.4">
      <c r="B3063" s="114">
        <v>912.19999999996503</v>
      </c>
      <c r="C3063" s="11">
        <v>0.99984402100551695</v>
      </c>
      <c r="D3063" s="11">
        <v>4.4165652868484102E-5</v>
      </c>
    </row>
    <row r="3064" spans="2:4" x14ac:dyDescent="0.4">
      <c r="B3064" s="114">
        <v>912.39999999996496</v>
      </c>
      <c r="C3064" s="11">
        <v>0.99984721590514403</v>
      </c>
      <c r="D3064" s="11">
        <v>4.3055173709994997E-5</v>
      </c>
    </row>
    <row r="3065" spans="2:4" x14ac:dyDescent="0.4">
      <c r="B3065" s="114">
        <v>912.59999999996501</v>
      </c>
      <c r="C3065" s="11">
        <v>0.99985050089945104</v>
      </c>
      <c r="D3065" s="11">
        <v>4.1937981279356201E-5</v>
      </c>
    </row>
    <row r="3066" spans="2:4" x14ac:dyDescent="0.4">
      <c r="B3066" s="114">
        <v>912.79999999996505</v>
      </c>
      <c r="C3066" s="11">
        <v>0.99985384873464</v>
      </c>
      <c r="D3066" s="11">
        <v>4.0821266286567999E-5</v>
      </c>
    </row>
    <row r="3067" spans="2:4" x14ac:dyDescent="0.4">
      <c r="B3067" s="114">
        <v>912.99999999996498</v>
      </c>
      <c r="C3067" s="11">
        <v>0.99985723369674995</v>
      </c>
      <c r="D3067" s="11">
        <v>3.97116170459162E-5</v>
      </c>
    </row>
    <row r="3068" spans="2:4" x14ac:dyDescent="0.4">
      <c r="B3068" s="114">
        <v>913.19999999996503</v>
      </c>
      <c r="C3068" s="11">
        <v>0.99986063193143704</v>
      </c>
      <c r="D3068" s="11">
        <v>3.86149651337031E-5</v>
      </c>
    </row>
    <row r="3069" spans="2:4" x14ac:dyDescent="0.4">
      <c r="B3069" s="114">
        <v>913.39999999996496</v>
      </c>
      <c r="C3069" s="11">
        <v>0.99986402166848198</v>
      </c>
      <c r="D3069" s="11">
        <v>3.7536556588410101E-5</v>
      </c>
    </row>
    <row r="3070" spans="2:4" x14ac:dyDescent="0.4">
      <c r="B3070" s="114">
        <v>913.59999999996501</v>
      </c>
      <c r="C3070" s="11">
        <v>0.99986738335704495</v>
      </c>
      <c r="D3070" s="11">
        <v>3.64809457122568E-5</v>
      </c>
    </row>
    <row r="3071" spans="2:4" x14ac:dyDescent="0.4">
      <c r="B3071" s="114">
        <v>913.79999999996505</v>
      </c>
      <c r="C3071" s="11">
        <v>0.99987069972131604</v>
      </c>
      <c r="D3071" s="11">
        <v>3.5452007975221102E-5</v>
      </c>
    </row>
    <row r="3072" spans="2:4" x14ac:dyDescent="0.4">
      <c r="B3072" s="114">
        <v>913.99999999996498</v>
      </c>
      <c r="C3072" s="11">
        <v>0.99987395574799498</v>
      </c>
      <c r="D3072" s="11">
        <v>3.4452968283742698E-5</v>
      </c>
    </row>
    <row r="3073" spans="2:4" x14ac:dyDescent="0.4">
      <c r="B3073" s="114">
        <v>914.19999999996503</v>
      </c>
      <c r="C3073" s="11">
        <v>0.999877138616312</v>
      </c>
      <c r="D3073" s="11">
        <v>3.3486440859781702E-5</v>
      </c>
    </row>
    <row r="3074" spans="2:4" x14ac:dyDescent="0.4">
      <c r="B3074" s="114">
        <v>914.39999999996496</v>
      </c>
      <c r="C3074" s="11">
        <v>0.99988023758146705</v>
      </c>
      <c r="D3074" s="11">
        <v>3.2554477205675197E-5</v>
      </c>
    </row>
    <row r="3075" spans="2:4" x14ac:dyDescent="0.4">
      <c r="B3075" s="114">
        <v>914.59999999996501</v>
      </c>
      <c r="C3075" s="11">
        <v>0.99988324383884497</v>
      </c>
      <c r="D3075" s="11">
        <v>3.1658619402929901E-5</v>
      </c>
    </row>
    <row r="3076" spans="2:4" x14ac:dyDescent="0.4">
      <c r="B3076" s="114">
        <v>914.79999999996505</v>
      </c>
      <c r="C3076" s="11">
        <v>0.99988615036328898</v>
      </c>
      <c r="D3076" s="11">
        <v>3.0799955745571702E-5</v>
      </c>
    </row>
    <row r="3077" spans="2:4" x14ac:dyDescent="0.4">
      <c r="B3077" s="114">
        <v>914.99999999996498</v>
      </c>
      <c r="C3077" s="11">
        <v>0.99988895173489201</v>
      </c>
      <c r="D3077" s="11">
        <v>2.9979176603940699E-5</v>
      </c>
    </row>
    <row r="3078" spans="2:4" x14ac:dyDescent="0.4">
      <c r="B3078" s="114">
        <v>915.19999999996503</v>
      </c>
      <c r="C3078" s="11">
        <v>0.999891643960933</v>
      </c>
      <c r="D3078" s="11">
        <v>2.91966288769245E-5</v>
      </c>
    </row>
    <row r="3079" spans="2:4" x14ac:dyDescent="0.4">
      <c r="B3079" s="114">
        <v>915.39999999996496</v>
      </c>
      <c r="C3079" s="11">
        <v>0.99989422429990105</v>
      </c>
      <c r="D3079" s="11">
        <v>2.8452367787666799E-5</v>
      </c>
    </row>
    <row r="3080" spans="2:4" x14ac:dyDescent="0.4">
      <c r="B3080" s="114">
        <v>915.59999999996501</v>
      </c>
      <c r="C3080" s="11">
        <v>0.99989669109213197</v>
      </c>
      <c r="D3080" s="11">
        <v>2.7746205158354099E-5</v>
      </c>
    </row>
    <row r="3081" spans="2:4" x14ac:dyDescent="0.4">
      <c r="B3081" s="114">
        <v>915.79999999996505</v>
      </c>
      <c r="C3081" s="11">
        <v>0.99989904360025905</v>
      </c>
      <c r="D3081" s="11">
        <v>2.7077753630354999E-5</v>
      </c>
    </row>
    <row r="3082" spans="2:4" x14ac:dyDescent="0.4">
      <c r="B3082" s="114">
        <v>915.99999999996498</v>
      </c>
      <c r="C3082" s="11">
        <v>0.99990128186155003</v>
      </c>
      <c r="D3082" s="11">
        <v>2.6446466576905299E-5</v>
      </c>
    </row>
    <row r="3083" spans="2:4" x14ac:dyDescent="0.4">
      <c r="B3083" s="114">
        <v>916.19999999996503</v>
      </c>
      <c r="C3083" s="11">
        <v>0.99990340655516996</v>
      </c>
      <c r="D3083" s="11">
        <v>2.5851673789603701E-5</v>
      </c>
    </row>
    <row r="3084" spans="2:4" x14ac:dyDescent="0.4">
      <c r="B3084" s="114">
        <v>916.39999999996496</v>
      </c>
      <c r="C3084" s="11">
        <v>0.99990541888614703</v>
      </c>
      <c r="D3084" s="11">
        <v>2.5292613235355699E-5</v>
      </c>
    </row>
    <row r="3085" spans="2:4" x14ac:dyDescent="0.4">
      <c r="B3085" s="114">
        <v>916.59999999996501</v>
      </c>
      <c r="C3085" s="11">
        <v>0.99990732047132003</v>
      </c>
      <c r="D3085" s="11">
        <v>2.4768457967522301E-5</v>
      </c>
    </row>
    <row r="3086" spans="2:4" x14ac:dyDescent="0.4">
      <c r="B3086" s="114">
        <v>916.79999999996505</v>
      </c>
      <c r="C3086" s="11">
        <v>0.99990911324272203</v>
      </c>
      <c r="D3086" s="11">
        <v>2.4278339468544499E-5</v>
      </c>
    </row>
    <row r="3087" spans="2:4" x14ac:dyDescent="0.4">
      <c r="B3087" s="114">
        <v>916.99999999996498</v>
      </c>
      <c r="C3087" s="11">
        <v>0.999910799365198</v>
      </c>
      <c r="D3087" s="11">
        <v>2.3821367675913601E-5</v>
      </c>
    </row>
    <row r="3088" spans="2:4" x14ac:dyDescent="0.4">
      <c r="B3088" s="114">
        <v>917.19999999996503</v>
      </c>
      <c r="C3088" s="11">
        <v>0.99991238116527703</v>
      </c>
      <c r="D3088" s="11">
        <v>2.3396647913328699E-5</v>
      </c>
    </row>
    <row r="3089" spans="2:4" x14ac:dyDescent="0.4">
      <c r="B3089" s="114">
        <v>917.39999999996496</v>
      </c>
      <c r="C3089" s="11">
        <v>0.99991386107032099</v>
      </c>
      <c r="D3089" s="11">
        <v>2.3003295077351601E-5</v>
      </c>
    </row>
    <row r="3090" spans="2:4" x14ac:dyDescent="0.4">
      <c r="B3090" s="114">
        <v>917.59999999996501</v>
      </c>
      <c r="C3090" s="11">
        <v>0.99991524155682299</v>
      </c>
      <c r="D3090" s="11">
        <v>2.2640445419390499E-5</v>
      </c>
    </row>
    <row r="3091" spans="2:4" x14ac:dyDescent="0.4">
      <c r="B3091" s="114">
        <v>917.79999999996505</v>
      </c>
      <c r="C3091" s="11">
        <v>0.99991652510692597</v>
      </c>
      <c r="D3091" s="11">
        <v>2.23072662441358E-5</v>
      </c>
    </row>
    <row r="3092" spans="2:4" x14ac:dyDescent="0.4">
      <c r="B3092" s="114">
        <v>917.99999999996498</v>
      </c>
      <c r="C3092" s="11">
        <v>0.99991771417206898</v>
      </c>
      <c r="D3092" s="11">
        <v>2.2002963821621699E-5</v>
      </c>
    </row>
    <row r="3093" spans="2:4" x14ac:dyDescent="0.4">
      <c r="B3093" s="114">
        <v>918.19999999996503</v>
      </c>
      <c r="C3093" s="11">
        <v>0.99991881114165004</v>
      </c>
      <c r="D3093" s="11">
        <v>2.1726789663564201E-5</v>
      </c>
    </row>
    <row r="3094" spans="2:4" x14ac:dyDescent="0.4">
      <c r="B3094" s="114">
        <v>918.39999999996496</v>
      </c>
      <c r="C3094" s="11">
        <v>0.99991981831478605</v>
      </c>
      <c r="D3094" s="11">
        <v>2.1478045250161199E-5</v>
      </c>
    </row>
    <row r="3095" spans="2:4" x14ac:dyDescent="0.4">
      <c r="B3095" s="114">
        <v>918.59999999996501</v>
      </c>
      <c r="C3095" s="11">
        <v>0.99992073788439595</v>
      </c>
      <c r="D3095" s="11">
        <v>2.12560863898935E-5</v>
      </c>
    </row>
    <row r="3096" spans="2:4" x14ac:dyDescent="0.4">
      <c r="B3096" s="114">
        <v>918.79999999996505</v>
      </c>
      <c r="C3096" s="11">
        <v>0.99992157192222897</v>
      </c>
      <c r="D3096" s="11">
        <v>2.1060326524171201E-5</v>
      </c>
    </row>
    <row r="3097" spans="2:4" x14ac:dyDescent="0.4">
      <c r="B3097" s="114">
        <v>918.99999999996498</v>
      </c>
      <c r="C3097" s="11">
        <v>0.99992232236589196</v>
      </c>
      <c r="D3097" s="11">
        <v>2.0890239217651599E-5</v>
      </c>
    </row>
    <row r="3098" spans="2:4" x14ac:dyDescent="0.4">
      <c r="B3098" s="114">
        <v>919.19999999996503</v>
      </c>
      <c r="C3098" s="11">
        <v>0.99992299100865001</v>
      </c>
      <c r="D3098" s="11">
        <v>2.0745360087727301E-5</v>
      </c>
    </row>
    <row r="3099" spans="2:4" x14ac:dyDescent="0.4">
      <c r="B3099" s="114">
        <v>919.39999999996496</v>
      </c>
      <c r="C3099" s="11">
        <v>0.99992357949149602</v>
      </c>
      <c r="D3099" s="11">
        <v>2.0625288295270601E-5</v>
      </c>
    </row>
    <row r="3100" spans="2:4" x14ac:dyDescent="0.4">
      <c r="B3100" s="114">
        <v>919.59999999996501</v>
      </c>
      <c r="C3100" s="11">
        <v>0.99992408929717003</v>
      </c>
      <c r="D3100" s="11">
        <v>2.0529687700383001E-5</v>
      </c>
    </row>
    <row r="3101" spans="2:4" x14ac:dyDescent="0.4">
      <c r="B3101" s="114">
        <v>919.79999999996505</v>
      </c>
      <c r="C3101" s="11">
        <v>0.99992452174569302</v>
      </c>
      <c r="D3101" s="11">
        <v>2.04582877704803E-5</v>
      </c>
    </row>
    <row r="3102" spans="2:4" x14ac:dyDescent="0.4">
      <c r="B3102" s="114">
        <v>919.99999999996498</v>
      </c>
      <c r="C3102" s="11">
        <v>0.99992487799119101</v>
      </c>
      <c r="D3102" s="11">
        <v>2.0410884313401798E-5</v>
      </c>
    </row>
    <row r="3103" spans="2:4" x14ac:dyDescent="0.4">
      <c r="B3103" s="114">
        <v>920.19999999996503</v>
      </c>
      <c r="C3103" s="11">
        <v>0.99992515902091095</v>
      </c>
      <c r="D3103" s="11">
        <v>2.0387340014096E-5</v>
      </c>
    </row>
    <row r="3104" spans="2:4" x14ac:dyDescent="0.4">
      <c r="B3104" s="114">
        <v>920.39999999996496</v>
      </c>
      <c r="C3104" s="11">
        <v>0.99992536565741597</v>
      </c>
      <c r="D3104" s="11">
        <v>2.03875847193711E-5</v>
      </c>
    </row>
    <row r="3105" spans="2:4" x14ac:dyDescent="0.4">
      <c r="B3105" s="114">
        <v>920.59999999996501</v>
      </c>
      <c r="C3105" s="11">
        <v>0.999925498554599</v>
      </c>
      <c r="D3105" s="11">
        <v>2.0411616160398499E-5</v>
      </c>
    </row>
    <row r="3106" spans="2:4" x14ac:dyDescent="0.4">
      <c r="B3106" s="114">
        <v>920.79999999996505</v>
      </c>
      <c r="C3106" s="11">
        <v>0.99992555819652695</v>
      </c>
      <c r="D3106" s="11">
        <v>2.0459500541171501E-5</v>
      </c>
    </row>
    <row r="3107" spans="2:4" x14ac:dyDescent="0.4">
      <c r="B3107" s="114">
        <v>920.99999999996498</v>
      </c>
      <c r="C3107" s="11">
        <v>0.99992554489788998</v>
      </c>
      <c r="D3107" s="11">
        <v>2.0531373067671299E-5</v>
      </c>
    </row>
    <row r="3108" spans="2:4" x14ac:dyDescent="0.4">
      <c r="B3108" s="114">
        <v>921.19999999996503</v>
      </c>
      <c r="C3108" s="11">
        <v>0.99992545880488104</v>
      </c>
      <c r="D3108" s="11">
        <v>2.06274385043818E-5</v>
      </c>
    </row>
    <row r="3109" spans="2:4" x14ac:dyDescent="0.4">
      <c r="B3109" s="114">
        <v>921.39999999996496</v>
      </c>
      <c r="C3109" s="11">
        <v>0.99992529989646395</v>
      </c>
      <c r="D3109" s="11">
        <v>2.0747971760847402E-5</v>
      </c>
    </row>
    <row r="3110" spans="2:4" x14ac:dyDescent="0.4">
      <c r="B3110" s="114">
        <v>921.59999999996501</v>
      </c>
      <c r="C3110" s="11">
        <v>0.99992506798603398</v>
      </c>
      <c r="D3110" s="11">
        <v>2.0893318502923601E-5</v>
      </c>
    </row>
    <row r="3111" spans="2:4" x14ac:dyDescent="0.4">
      <c r="B3111" s="114">
        <v>921.79999999996505</v>
      </c>
      <c r="C3111" s="11">
        <v>0.99992476272350606</v>
      </c>
      <c r="D3111" s="11">
        <v>2.10638957751312E-5</v>
      </c>
    </row>
    <row r="3112" spans="2:4" x14ac:dyDescent="0.4">
      <c r="B3112" s="114">
        <v>921.99999999996498</v>
      </c>
      <c r="C3112" s="11">
        <v>0.99992438359785996</v>
      </c>
      <c r="D3112" s="11">
        <v>2.1260192611893001E-5</v>
      </c>
    </row>
    <row r="3113" spans="2:4" x14ac:dyDescent="0.4">
      <c r="B3113" s="114">
        <v>922.19999999996503</v>
      </c>
      <c r="C3113" s="11">
        <v>0.99992392993909496</v>
      </c>
      <c r="D3113" s="11">
        <v>2.1482770654312499E-5</v>
      </c>
    </row>
    <row r="3114" spans="2:4" x14ac:dyDescent="0.4">
      <c r="B3114" s="114">
        <v>922.39999999996496</v>
      </c>
      <c r="C3114" s="11">
        <v>0.99992340091833798</v>
      </c>
      <c r="D3114" s="11">
        <v>2.1732264793500899E-5</v>
      </c>
    </row>
    <row r="3115" spans="2:4" x14ac:dyDescent="0.4">
      <c r="B3115" s="114">
        <v>922.59999999996501</v>
      </c>
      <c r="C3115" s="11">
        <v>0.99992279555583696</v>
      </c>
      <c r="D3115" s="11">
        <v>2.2009383401224999E-5</v>
      </c>
    </row>
    <row r="3116" spans="2:4" x14ac:dyDescent="0.4">
      <c r="B3116" s="114">
        <v>922.79999999996505</v>
      </c>
      <c r="C3116" s="11">
        <v>0.99992211272767895</v>
      </c>
      <c r="D3116" s="11">
        <v>2.2314908435979798E-5</v>
      </c>
    </row>
    <row r="3117" spans="2:4" x14ac:dyDescent="0.4">
      <c r="B3117" s="114">
        <v>922.99999999996498</v>
      </c>
      <c r="C3117" s="11">
        <v>0.999921351172538</v>
      </c>
      <c r="D3117" s="11">
        <v>2.2649695313183701E-5</v>
      </c>
    </row>
    <row r="3118" spans="2:4" x14ac:dyDescent="0.4">
      <c r="B3118" s="114">
        <v>923.19999999996503</v>
      </c>
      <c r="C3118" s="11">
        <v>0.99992050949988498</v>
      </c>
      <c r="D3118" s="11">
        <v>2.3014672399937799E-5</v>
      </c>
    </row>
    <row r="3119" spans="2:4" x14ac:dyDescent="0.4">
      <c r="B3119" s="114">
        <v>923.39999999996496</v>
      </c>
      <c r="C3119" s="11">
        <v>0.99991958619992505</v>
      </c>
      <c r="D3119" s="11">
        <v>2.3410840022103801E-5</v>
      </c>
    </row>
    <row r="3120" spans="2:4" x14ac:dyDescent="0.4">
      <c r="B3120" s="114">
        <v>923.59999999996501</v>
      </c>
      <c r="C3120" s="11">
        <v>0.99991857965564501</v>
      </c>
      <c r="D3120" s="11">
        <v>2.3839268851918599E-5</v>
      </c>
    </row>
    <row r="3121" spans="2:4" x14ac:dyDescent="0.4">
      <c r="B3121" s="114">
        <v>923.79999999996403</v>
      </c>
      <c r="C3121" s="11">
        <v>0.99991748815728398</v>
      </c>
      <c r="D3121" s="11">
        <v>2.4301097522836401E-5</v>
      </c>
    </row>
    <row r="3122" spans="2:4" x14ac:dyDescent="0.4">
      <c r="B3122" s="114">
        <v>923.99999999996498</v>
      </c>
      <c r="C3122" s="11">
        <v>0.99991630991971203</v>
      </c>
      <c r="D3122" s="11">
        <v>2.47975292947158E-5</v>
      </c>
    </row>
    <row r="3123" spans="2:4" x14ac:dyDescent="0.4">
      <c r="B3123" s="114">
        <v>924.19999999996503</v>
      </c>
      <c r="C3123" s="11">
        <v>0.99991504310308899</v>
      </c>
      <c r="D3123" s="11">
        <v>2.53298284039835E-5</v>
      </c>
    </row>
    <row r="3124" spans="2:4" x14ac:dyDescent="0.4">
      <c r="B3124" s="114">
        <v>924.39999999996496</v>
      </c>
      <c r="C3124" s="11">
        <v>0.99991368583691598</v>
      </c>
      <c r="D3124" s="11">
        <v>2.58993169815075E-5</v>
      </c>
    </row>
    <row r="3125" spans="2:4" x14ac:dyDescent="0.4">
      <c r="B3125" s="114">
        <v>924.59999999996398</v>
      </c>
      <c r="C3125" s="11">
        <v>0.99991223624854197</v>
      </c>
      <c r="D3125" s="11">
        <v>2.6507365560211502E-5</v>
      </c>
    </row>
    <row r="3126" spans="2:4" x14ac:dyDescent="0.4">
      <c r="B3126" s="114">
        <v>924.79999999996403</v>
      </c>
      <c r="C3126" s="11">
        <v>0.99991069249717601</v>
      </c>
      <c r="D3126" s="11">
        <v>2.7155382972093999E-5</v>
      </c>
    </row>
    <row r="3127" spans="2:4" x14ac:dyDescent="0.4">
      <c r="B3127" s="114">
        <v>924.99999999996498</v>
      </c>
      <c r="C3127" s="11">
        <v>0.99990905281363496</v>
      </c>
      <c r="D3127" s="11">
        <v>2.7844804786415101E-5</v>
      </c>
    </row>
    <row r="3128" spans="2:4" x14ac:dyDescent="0.4">
      <c r="B3128" s="114">
        <v>925.19999999996401</v>
      </c>
      <c r="C3128" s="11">
        <v>0.99990731554642598</v>
      </c>
      <c r="D3128" s="11">
        <v>2.85770791774522E-5</v>
      </c>
    </row>
    <row r="3129" spans="2:4" x14ac:dyDescent="0.4">
      <c r="B3129" s="114">
        <v>925.39999999996405</v>
      </c>
      <c r="C3129" s="11">
        <v>0.99990547921485695</v>
      </c>
      <c r="D3129" s="11">
        <v>2.9353649863259798E-5</v>
      </c>
    </row>
    <row r="3130" spans="2:4" x14ac:dyDescent="0.4">
      <c r="B3130" s="114">
        <v>925.59999999996398</v>
      </c>
      <c r="C3130" s="11">
        <v>0.99990354256974801</v>
      </c>
      <c r="D3130" s="11">
        <v>3.0175935744788599E-5</v>
      </c>
    </row>
    <row r="3131" spans="2:4" x14ac:dyDescent="0.4">
      <c r="B3131" s="114">
        <v>925.79999999996403</v>
      </c>
      <c r="C3131" s="11">
        <v>0.99990150466235606</v>
      </c>
      <c r="D3131" s="11">
        <v>3.1045306874087602E-5</v>
      </c>
    </row>
    <row r="3132" spans="2:4" x14ac:dyDescent="0.4">
      <c r="B3132" s="114">
        <v>925.99999999996396</v>
      </c>
      <c r="C3132" s="11">
        <v>0.99989936492188802</v>
      </c>
      <c r="D3132" s="11">
        <v>3.1963056395694801E-5</v>
      </c>
    </row>
    <row r="3133" spans="2:4" x14ac:dyDescent="0.4">
      <c r="B3133" s="114">
        <v>926.19999999996401</v>
      </c>
      <c r="C3133" s="11">
        <v>0.99989712324421498</v>
      </c>
      <c r="D3133" s="11">
        <v>3.2930365868733501E-5</v>
      </c>
    </row>
    <row r="3134" spans="2:4" x14ac:dyDescent="0.4">
      <c r="B3134" s="114">
        <v>926.39999999996405</v>
      </c>
      <c r="C3134" s="11">
        <v>0.99989478009490695</v>
      </c>
      <c r="D3134" s="11">
        <v>3.3948260695447503E-5</v>
      </c>
    </row>
    <row r="3135" spans="2:4" x14ac:dyDescent="0.4">
      <c r="B3135" s="114">
        <v>926.59999999996398</v>
      </c>
      <c r="C3135" s="11">
        <v>0.99989233660813803</v>
      </c>
      <c r="D3135" s="11">
        <v>3.5017573794336101E-5</v>
      </c>
    </row>
    <row r="3136" spans="2:4" x14ac:dyDescent="0.4">
      <c r="B3136" s="114">
        <v>926.79999999996403</v>
      </c>
      <c r="C3136" s="11">
        <v>0.99988979469641903</v>
      </c>
      <c r="D3136" s="11">
        <v>3.6138900999663799E-5</v>
      </c>
    </row>
    <row r="3137" spans="2:4" x14ac:dyDescent="0.4">
      <c r="B3137" s="114">
        <v>926.99999999996396</v>
      </c>
      <c r="C3137" s="11">
        <v>0.99988715716887699</v>
      </c>
      <c r="D3137" s="11">
        <v>3.7312549787313397E-5</v>
      </c>
    </row>
    <row r="3138" spans="2:4" x14ac:dyDescent="0.4">
      <c r="B3138" s="114">
        <v>927.19999999996401</v>
      </c>
      <c r="C3138" s="11">
        <v>0.999884427854141</v>
      </c>
      <c r="D3138" s="11">
        <v>3.85384838380588E-5</v>
      </c>
    </row>
    <row r="3139" spans="2:4" x14ac:dyDescent="0.4">
      <c r="B3139" s="114">
        <v>927.39999999996405</v>
      </c>
      <c r="C3139" s="11">
        <v>0.99988161172516599</v>
      </c>
      <c r="D3139" s="11">
        <v>3.9816264147356298E-5</v>
      </c>
    </row>
    <row r="3140" spans="2:4" x14ac:dyDescent="0.4">
      <c r="B3140" s="114">
        <v>927.59999999996398</v>
      </c>
      <c r="C3140" s="11">
        <v>0.99987871502250902</v>
      </c>
      <c r="D3140" s="11">
        <v>4.11449877383938E-5</v>
      </c>
    </row>
    <row r="3141" spans="2:4" x14ac:dyDescent="0.4">
      <c r="B3141" s="114">
        <v>927.79999999996403</v>
      </c>
      <c r="C3141" s="11">
        <v>0.999875745371689</v>
      </c>
      <c r="D3141" s="11">
        <v>4.2523225431605003E-5</v>
      </c>
    </row>
    <row r="3142" spans="2:4" x14ac:dyDescent="0.4">
      <c r="B3142" s="114">
        <v>927.99999999996396</v>
      </c>
      <c r="C3142" s="11">
        <v>0.99987271188930904</v>
      </c>
      <c r="D3142" s="11">
        <v>4.3948960557120803E-5</v>
      </c>
    </row>
    <row r="3143" spans="2:4" x14ac:dyDescent="0.4">
      <c r="B3143" s="114">
        <v>928.19999999996401</v>
      </c>
      <c r="C3143" s="11">
        <v>0.99986962526887202</v>
      </c>
      <c r="D3143" s="11">
        <v>4.5419533975518302E-5</v>
      </c>
    </row>
    <row r="3144" spans="2:4" x14ac:dyDescent="0.4">
      <c r="B3144" s="114">
        <v>928.39999999996405</v>
      </c>
      <c r="C3144" s="11">
        <v>0.99986649783602899</v>
      </c>
      <c r="D3144" s="11">
        <v>4.6931601938565502E-5</v>
      </c>
    </row>
    <row r="3145" spans="2:4" x14ac:dyDescent="0.4">
      <c r="B3145" s="114">
        <v>928.59999999996398</v>
      </c>
      <c r="C3145" s="11">
        <v>0.99986334358948503</v>
      </c>
      <c r="D3145" s="11">
        <v>4.8481085448100302E-5</v>
      </c>
    </row>
    <row r="3146" spans="2:4" x14ac:dyDescent="0.4">
      <c r="B3146" s="114">
        <v>928.79999999996403</v>
      </c>
      <c r="C3146" s="11">
        <v>0.99986017819765305</v>
      </c>
      <c r="D3146" s="11">
        <v>5.0063137089316202E-5</v>
      </c>
    </row>
    <row r="3147" spans="2:4" x14ac:dyDescent="0.4">
      <c r="B3147" s="114">
        <v>928.99999999996396</v>
      </c>
      <c r="C3147" s="11">
        <v>0.99985701894569401</v>
      </c>
      <c r="D3147" s="11">
        <v>5.1672126857943301E-5</v>
      </c>
    </row>
    <row r="3148" spans="2:4" x14ac:dyDescent="0.4">
      <c r="B3148" s="114">
        <v>929.19999999996401</v>
      </c>
      <c r="C3148" s="11">
        <v>0.99985388462892399</v>
      </c>
      <c r="D3148" s="11">
        <v>5.3301647687443402E-5</v>
      </c>
    </row>
    <row r="3149" spans="2:4" x14ac:dyDescent="0.4">
      <c r="B3149" s="114">
        <v>929.39999999996405</v>
      </c>
      <c r="C3149" s="11">
        <v>0.99985079538710897</v>
      </c>
      <c r="D3149" s="11">
        <v>5.4944543931255703E-5</v>
      </c>
    </row>
    <row r="3150" spans="2:4" x14ac:dyDescent="0.4">
      <c r="B3150" s="114">
        <v>929.59999999996398</v>
      </c>
      <c r="C3150" s="11">
        <v>0.99984777247629997</v>
      </c>
      <c r="D3150" s="11">
        <v>5.65929654826326E-5</v>
      </c>
    </row>
    <row r="3151" spans="2:4" x14ac:dyDescent="0.4">
      <c r="B3151" s="114">
        <v>929.79999999996403</v>
      </c>
      <c r="C3151" s="11">
        <v>0.99984483797732304</v>
      </c>
      <c r="D3151" s="11">
        <v>5.8238449345039503E-5</v>
      </c>
    </row>
    <row r="3152" spans="2:4" x14ac:dyDescent="0.4">
      <c r="B3152" s="114">
        <v>929.99999999996396</v>
      </c>
      <c r="C3152" s="11">
        <v>0.99984201444349496</v>
      </c>
      <c r="D3152" s="11">
        <v>5.9872029309814198E-5</v>
      </c>
    </row>
    <row r="3153" spans="2:4" x14ac:dyDescent="0.4">
      <c r="B3153" s="114">
        <v>930.19999999996401</v>
      </c>
      <c r="C3153" s="11">
        <v>0.99983932449551904</v>
      </c>
      <c r="D3153" s="11">
        <v>6.1484369988443796E-5</v>
      </c>
    </row>
    <row r="3154" spans="2:4" x14ac:dyDescent="0.4">
      <c r="B3154" s="114">
        <v>930.39999999996405</v>
      </c>
      <c r="C3154" s="11">
        <v>0.999836790374382</v>
      </c>
      <c r="D3154" s="11">
        <v>6.3065919818864095E-5</v>
      </c>
    </row>
    <row r="3155" spans="2:4" x14ac:dyDescent="0.4">
      <c r="B3155" s="114">
        <v>930.59999999996398</v>
      </c>
      <c r="C3155" s="11">
        <v>0.99983443344985701</v>
      </c>
      <c r="D3155" s="11">
        <v>6.4607103450745095E-5</v>
      </c>
    </row>
    <row r="3156" spans="2:4" x14ac:dyDescent="0.4">
      <c r="B3156" s="114">
        <v>930.79999999996403</v>
      </c>
      <c r="C3156" s="11">
        <v>0.99983227371948902</v>
      </c>
      <c r="D3156" s="11">
        <v>6.6098524086263295E-5</v>
      </c>
    </row>
    <row r="3157" spans="2:4" x14ac:dyDescent="0.4">
      <c r="B3157" s="114">
        <v>930.99999999996396</v>
      </c>
      <c r="C3157" s="11">
        <v>0.99983032931485005</v>
      </c>
      <c r="D3157" s="11">
        <v>6.7531171540578306E-5</v>
      </c>
    </row>
    <row r="3158" spans="2:4" x14ac:dyDescent="0.4">
      <c r="B3158" s="114">
        <v>931.19999999996401</v>
      </c>
      <c r="C3158" s="11">
        <v>0.99982861603356499</v>
      </c>
      <c r="D3158" s="11">
        <v>6.8896631032972796E-5</v>
      </c>
    </row>
    <row r="3159" spans="2:4" x14ac:dyDescent="0.4">
      <c r="B3159" s="114">
        <v>931.39999999996405</v>
      </c>
      <c r="C3159" s="11">
        <v>0.99982714691828201</v>
      </c>
      <c r="D3159" s="11">
        <v>7.0187284172416403E-5</v>
      </c>
    </row>
    <row r="3160" spans="2:4" x14ac:dyDescent="0.4">
      <c r="B3160" s="114">
        <v>931.59999999996398</v>
      </c>
      <c r="C3160" s="11">
        <v>0.99982593190223001</v>
      </c>
      <c r="D3160" s="11">
        <v>7.13964935496813E-5</v>
      </c>
    </row>
    <row r="3161" spans="2:4" x14ac:dyDescent="0.4">
      <c r="B3161" s="114">
        <v>931.79999999996403</v>
      </c>
      <c r="C3161" s="11">
        <v>0.99982497753865196</v>
      </c>
      <c r="D3161" s="11">
        <v>7.2518762860557506E-5</v>
      </c>
    </row>
    <row r="3162" spans="2:4" x14ac:dyDescent="0.4">
      <c r="B3162" s="114">
        <v>931.99999999996396</v>
      </c>
      <c r="C3162" s="11">
        <v>0.99982428682729596</v>
      </c>
      <c r="D3162" s="11">
        <v>7.3549865545055506E-5</v>
      </c>
    </row>
    <row r="3163" spans="2:4" x14ac:dyDescent="0.4">
      <c r="B3163" s="114">
        <v>932.19999999996401</v>
      </c>
      <c r="C3163" s="11">
        <v>0.99982385914550098</v>
      </c>
      <c r="D3163" s="11">
        <v>7.4486940208005897E-5</v>
      </c>
    </row>
    <row r="3164" spans="2:4" x14ac:dyDescent="0.4">
      <c r="B3164" s="114">
        <v>932.39999999996405</v>
      </c>
      <c r="C3164" s="11">
        <v>0.99982369028808904</v>
      </c>
      <c r="D3164" s="11">
        <v>7.5328552329206305E-5</v>
      </c>
    </row>
    <row r="3165" spans="2:4" x14ac:dyDescent="0.4">
      <c r="B3165" s="114">
        <v>932.59999999996398</v>
      </c>
      <c r="C3165" s="11">
        <v>0.99982377261908895</v>
      </c>
      <c r="D3165" s="11">
        <v>7.6074691031203102E-5</v>
      </c>
    </row>
    <row r="3166" spans="2:4" x14ac:dyDescent="0.4">
      <c r="B3166" s="114">
        <v>932.79999999996403</v>
      </c>
      <c r="C3166" s="11">
        <v>0.99982409531521799</v>
      </c>
      <c r="D3166" s="11">
        <v>7.6726733206436995E-5</v>
      </c>
    </row>
    <row r="3167" spans="2:4" x14ac:dyDescent="0.4">
      <c r="B3167" s="114">
        <v>932.99999999996396</v>
      </c>
      <c r="C3167" s="11">
        <v>0.99982464469131105</v>
      </c>
      <c r="D3167" s="11">
        <v>7.7287373471117199E-5</v>
      </c>
    </row>
    <row r="3168" spans="2:4" x14ac:dyDescent="0.4">
      <c r="B3168" s="114">
        <v>933.19999999996401</v>
      </c>
      <c r="C3168" s="11">
        <v>0.99982540459223301</v>
      </c>
      <c r="D3168" s="11">
        <v>7.7760520755449302E-5</v>
      </c>
    </row>
    <row r="3169" spans="2:4" x14ac:dyDescent="0.4">
      <c r="B3169" s="114">
        <v>933.39999999996405</v>
      </c>
      <c r="C3169" s="11">
        <v>0.99982635683166698</v>
      </c>
      <c r="D3169" s="11">
        <v>7.8151167653767704E-5</v>
      </c>
    </row>
    <row r="3170" spans="2:4" x14ac:dyDescent="0.4">
      <c r="B3170" s="114">
        <v>933.59999999996398</v>
      </c>
      <c r="C3170" s="11">
        <v>0.99982748165721802</v>
      </c>
      <c r="D3170" s="11">
        <v>7.8465239604396303E-5</v>
      </c>
    </row>
    <row r="3171" spans="2:4" x14ac:dyDescent="0.4">
      <c r="B3171" s="114">
        <v>933.79999999996403</v>
      </c>
      <c r="C3171" s="11">
        <v>0.99982875822158301</v>
      </c>
      <c r="D3171" s="11">
        <v>7.8709431396749603E-5</v>
      </c>
    </row>
    <row r="3172" spans="2:4" x14ac:dyDescent="0.4">
      <c r="B3172" s="114">
        <v>933.99999999996396</v>
      </c>
      <c r="C3172" s="11">
        <v>0.99983016504104705</v>
      </c>
      <c r="D3172" s="11">
        <v>7.8891038423967296E-5</v>
      </c>
    </row>
    <row r="3173" spans="2:4" x14ac:dyDescent="0.4">
      <c r="B3173" s="114">
        <v>934.19999999996401</v>
      </c>
      <c r="C3173" s="11">
        <v>0.99983168042478299</v>
      </c>
      <c r="D3173" s="11">
        <v>7.9017785469048099E-5</v>
      </c>
    </row>
    <row r="3174" spans="2:4" x14ac:dyDescent="0.4">
      <c r="B3174" s="114">
        <v>934.39999999996405</v>
      </c>
      <c r="C3174" s="11">
        <v>0.99983328286081696</v>
      </c>
      <c r="D3174" s="11">
        <v>7.9097655495049006E-5</v>
      </c>
    </row>
    <row r="3175" spans="2:4" x14ac:dyDescent="0.4">
      <c r="B3175" s="114">
        <v>934.59999999996398</v>
      </c>
      <c r="C3175" s="11">
        <v>0.99983495135468003</v>
      </c>
      <c r="D3175" s="11">
        <v>7.9138755665848906E-5</v>
      </c>
    </row>
    <row r="3176" spans="2:4" x14ac:dyDescent="0.4">
      <c r="B3176" s="114">
        <v>934.79999999996403</v>
      </c>
      <c r="C3176" s="11">
        <v>0.99983666571301</v>
      </c>
      <c r="D3176" s="11">
        <v>7.9149190061566106E-5</v>
      </c>
    </row>
    <row r="3177" spans="2:4" x14ac:dyDescent="0.4">
      <c r="B3177" s="114">
        <v>934.99999999996396</v>
      </c>
      <c r="C3177" s="11">
        <v>0.99983840676854896</v>
      </c>
      <c r="D3177" s="11">
        <v>7.9136946553443898E-5</v>
      </c>
    </row>
    <row r="3178" spans="2:4" x14ac:dyDescent="0.4">
      <c r="B3178" s="114">
        <v>935.19999999996401</v>
      </c>
      <c r="C3178" s="11">
        <v>0.999840156547673</v>
      </c>
      <c r="D3178" s="11">
        <v>7.9109803291504797E-5</v>
      </c>
    </row>
    <row r="3179" spans="2:4" x14ac:dyDescent="0.4">
      <c r="B3179" s="114">
        <v>935.39999999996405</v>
      </c>
      <c r="C3179" s="11">
        <v>0.99984189838371196</v>
      </c>
      <c r="D3179" s="11">
        <v>7.9075254929272405E-5</v>
      </c>
    </row>
    <row r="3180" spans="2:4" x14ac:dyDescent="0.4">
      <c r="B3180" s="114">
        <v>935.59999999996398</v>
      </c>
      <c r="C3180" s="11">
        <v>0.99984361698111202</v>
      </c>
      <c r="D3180" s="11">
        <v>7.9040457847557802E-5</v>
      </c>
    </row>
    <row r="3181" spans="2:4" x14ac:dyDescent="0.4">
      <c r="B3181" s="114">
        <v>935.79999999996403</v>
      </c>
      <c r="C3181" s="11">
        <v>0.99984529843665604</v>
      </c>
      <c r="D3181" s="11">
        <v>7.9012192986927107E-5</v>
      </c>
    </row>
    <row r="3182" spans="2:4" x14ac:dyDescent="0.4">
      <c r="B3182" s="114">
        <v>935.99999999996396</v>
      </c>
      <c r="C3182" s="11">
        <v>0.99984693022442495</v>
      </c>
      <c r="D3182" s="11">
        <v>7.8996844453135104E-5</v>
      </c>
    </row>
    <row r="3183" spans="2:4" x14ac:dyDescent="0.4">
      <c r="B3183" s="114">
        <v>936.19999999996401</v>
      </c>
      <c r="C3183" s="11">
        <v>0.99984850115151802</v>
      </c>
      <c r="D3183" s="11">
        <v>7.9000396075455998E-5</v>
      </c>
    </row>
    <row r="3184" spans="2:4" x14ac:dyDescent="0.4">
      <c r="B3184" s="114">
        <v>936.39999999996405</v>
      </c>
      <c r="C3184" s="11">
        <v>0.99985000128974499</v>
      </c>
      <c r="D3184" s="11">
        <v>7.9028448376607601E-5</v>
      </c>
    </row>
    <row r="3185" spans="2:4" x14ac:dyDescent="0.4">
      <c r="B3185" s="114">
        <v>936.59999999996398</v>
      </c>
      <c r="C3185" s="11">
        <v>0.99985142188916498</v>
      </c>
      <c r="D3185" s="11">
        <v>7.9086219823121099E-5</v>
      </c>
    </row>
    <row r="3186" spans="2:4" x14ac:dyDescent="0.4">
      <c r="B3186" s="114">
        <v>936.79999999996403</v>
      </c>
      <c r="C3186" s="11">
        <v>0.99985275528193196</v>
      </c>
      <c r="D3186" s="11">
        <v>7.9178563668445205E-5</v>
      </c>
    </row>
    <row r="3187" spans="2:4" x14ac:dyDescent="0.4">
      <c r="B3187" s="114">
        <v>936.99999999996396</v>
      </c>
      <c r="C3187" s="11">
        <v>0.99985399477996495</v>
      </c>
      <c r="D3187" s="11">
        <v>7.9309994432074794E-5</v>
      </c>
    </row>
    <row r="3188" spans="2:4" x14ac:dyDescent="0.4">
      <c r="B3188" s="114">
        <v>937.19999999996401</v>
      </c>
      <c r="C3188" s="11">
        <v>0.99985513456986697</v>
      </c>
      <c r="D3188" s="11">
        <v>7.9484718191625094E-5</v>
      </c>
    </row>
    <row r="3189" spans="2:4" x14ac:dyDescent="0.4">
      <c r="B3189" s="114">
        <v>937.39999999996405</v>
      </c>
      <c r="C3189" s="11">
        <v>0.99985616960816803</v>
      </c>
      <c r="D3189" s="11">
        <v>7.9706665318250198E-5</v>
      </c>
    </row>
    <row r="3190" spans="2:4" x14ac:dyDescent="0.4">
      <c r="B3190" s="114">
        <v>937.59999999996398</v>
      </c>
      <c r="C3190" s="11">
        <v>0.99985709551911595</v>
      </c>
      <c r="D3190" s="11">
        <v>7.9979524523868798E-5</v>
      </c>
    </row>
    <row r="3191" spans="2:4" x14ac:dyDescent="0.4">
      <c r="B3191" s="114">
        <v>937.79999999996403</v>
      </c>
      <c r="C3191" s="11">
        <v>0.99985790849683198</v>
      </c>
      <c r="D3191" s="11">
        <v>8.03067773124466E-5</v>
      </c>
    </row>
    <row r="3192" spans="2:4" x14ac:dyDescent="0.4">
      <c r="B3192" s="114">
        <v>937.99999999996396</v>
      </c>
      <c r="C3192" s="11">
        <v>0.99985860521284098</v>
      </c>
      <c r="D3192" s="11">
        <v>8.0691732130366102E-5</v>
      </c>
    </row>
    <row r="3193" spans="2:4" x14ac:dyDescent="0.4">
      <c r="B3193" s="114">
        <v>938.19999999996401</v>
      </c>
      <c r="C3193" s="11">
        <v>0.99985918273095598</v>
      </c>
      <c r="D3193" s="11">
        <v>8.11375541733003E-5</v>
      </c>
    </row>
    <row r="3194" spans="2:4" x14ac:dyDescent="0.4">
      <c r="B3194" s="114">
        <v>938.39999999996405</v>
      </c>
      <c r="C3194" s="11">
        <v>0.99985963843237402</v>
      </c>
      <c r="D3194" s="11">
        <v>8.1647286171944105E-5</v>
      </c>
    </row>
    <row r="3195" spans="2:4" x14ac:dyDescent="0.4">
      <c r="B3195" s="114">
        <v>938.59999999996398</v>
      </c>
      <c r="C3195" s="11">
        <v>0.99985996994207305</v>
      </c>
      <c r="D3195" s="11">
        <v>8.2223888052770496E-5</v>
      </c>
    </row>
    <row r="3196" spans="2:4" x14ac:dyDescent="0.4">
      <c r="B3196" s="114">
        <v>938.79999999996403</v>
      </c>
      <c r="C3196" s="11">
        <v>0.99986017506184899</v>
      </c>
      <c r="D3196" s="11">
        <v>8.2870268948421406E-5</v>
      </c>
    </row>
    <row r="3197" spans="2:4" x14ac:dyDescent="0.4">
      <c r="B3197" s="114">
        <v>938.99999999996396</v>
      </c>
      <c r="C3197" s="11">
        <v>0.99986025171042003</v>
      </c>
      <c r="D3197" s="11">
        <v>8.3589314183412294E-5</v>
      </c>
    </row>
    <row r="3198" spans="2:4" x14ac:dyDescent="0.4">
      <c r="B3198" s="114">
        <v>939.19999999996401</v>
      </c>
      <c r="C3198" s="11">
        <v>0.99986019786949798</v>
      </c>
      <c r="D3198" s="11">
        <v>8.4383910556619398E-5</v>
      </c>
    </row>
    <row r="3199" spans="2:4" x14ac:dyDescent="0.4">
      <c r="B3199" s="114">
        <v>939.39999999996405</v>
      </c>
      <c r="C3199" s="11">
        <v>0.99986001153538795</v>
      </c>
      <c r="D3199" s="11">
        <v>8.5256969949090201E-5</v>
      </c>
    </row>
    <row r="3200" spans="2:4" x14ac:dyDescent="0.4">
      <c r="B3200" s="114">
        <v>939.59999999996398</v>
      </c>
      <c r="C3200" s="11">
        <v>0.99985969067574598</v>
      </c>
      <c r="D3200" s="11">
        <v>8.6211451316216405E-5</v>
      </c>
    </row>
    <row r="3201" spans="2:4" x14ac:dyDescent="0.4">
      <c r="B3201" s="114">
        <v>939.79999999996403</v>
      </c>
      <c r="C3201" s="11">
        <v>0.99985923319098802</v>
      </c>
      <c r="D3201" s="11">
        <v>8.7250381142596196E-5</v>
      </c>
    </row>
    <row r="3202" spans="2:4" x14ac:dyDescent="0.4">
      <c r="B3202" s="114">
        <v>939.99999999996396</v>
      </c>
      <c r="C3202" s="11">
        <v>0.99985863687990195</v>
      </c>
      <c r="D3202" s="11">
        <v>8.8376872447764893E-5</v>
      </c>
    </row>
    <row r="3203" spans="2:4" x14ac:dyDescent="0.4">
      <c r="B3203" s="114">
        <v>940.19999999996401</v>
      </c>
      <c r="C3203" s="11">
        <v>0.99985789940925096</v>
      </c>
      <c r="D3203" s="11">
        <v>8.9594142912608501E-5</v>
      </c>
    </row>
    <row r="3204" spans="2:4" x14ac:dyDescent="0.4">
      <c r="B3204" s="114">
        <v>940.39999999996405</v>
      </c>
      <c r="C3204" s="11">
        <v>0.99985701828671603</v>
      </c>
      <c r="D3204" s="11">
        <v>9.0905532867021203E-5</v>
      </c>
    </row>
    <row r="3205" spans="2:4" x14ac:dyDescent="0.4">
      <c r="B3205" s="114">
        <v>940.59999999996398</v>
      </c>
      <c r="C3205" s="11">
        <v>0.99985599083584897</v>
      </c>
      <c r="D3205" s="11">
        <v>9.2314519364216995E-5</v>
      </c>
    </row>
    <row r="3206" spans="2:4" x14ac:dyDescent="0.4">
      <c r="B3206" s="114">
        <v>940.79999999996403</v>
      </c>
      <c r="C3206" s="11">
        <v>0.99985481417449895</v>
      </c>
      <c r="D3206" s="11">
        <v>9.3824729854258507E-5</v>
      </c>
    </row>
    <row r="3207" spans="2:4" x14ac:dyDescent="0.4">
      <c r="B3207" s="114">
        <v>940.99999999996396</v>
      </c>
      <c r="C3207" s="11">
        <v>0.99985348519595696</v>
      </c>
      <c r="D3207" s="11">
        <v>9.5439955220211895E-5</v>
      </c>
    </row>
    <row r="3208" spans="2:4" x14ac:dyDescent="0.4">
      <c r="B3208" s="114">
        <v>941.19999999996401</v>
      </c>
      <c r="C3208" s="11">
        <v>0.99985200055235401</v>
      </c>
      <c r="D3208" s="11">
        <v>9.7164161767825501E-5</v>
      </c>
    </row>
    <row r="3209" spans="2:4" x14ac:dyDescent="0.4">
      <c r="B3209" s="114">
        <v>941.39999999996303</v>
      </c>
      <c r="C3209" s="11">
        <v>0.99985035664016197</v>
      </c>
      <c r="D3209" s="11">
        <v>9.90015021756559E-5</v>
      </c>
    </row>
    <row r="3210" spans="2:4" x14ac:dyDescent="0.4">
      <c r="B3210" s="114">
        <v>941.59999999996398</v>
      </c>
      <c r="C3210" s="11">
        <v>0.99984854958767699</v>
      </c>
      <c r="D3210" s="11">
        <v>1.00956325387236E-4</v>
      </c>
    </row>
    <row r="3211" spans="2:4" x14ac:dyDescent="0.4">
      <c r="B3211" s="114">
        <v>941.79999999996403</v>
      </c>
      <c r="C3211" s="11">
        <v>0.99984657524443998</v>
      </c>
      <c r="D3211" s="11">
        <v>1.0303318539852801E-4</v>
      </c>
    </row>
    <row r="3212" spans="2:4" x14ac:dyDescent="0.4">
      <c r="B3212" s="114">
        <v>941.99999999996396</v>
      </c>
      <c r="C3212" s="11">
        <v>0.99984442917255201</v>
      </c>
      <c r="D3212" s="11">
        <v>1.0523684886262299E-4</v>
      </c>
    </row>
    <row r="3213" spans="2:4" x14ac:dyDescent="0.4">
      <c r="B3213" s="114">
        <v>942.19999999996298</v>
      </c>
      <c r="C3213" s="11">
        <v>0.99984210663705597</v>
      </c>
      <c r="D3213" s="11">
        <v>1.07572304258285E-4</v>
      </c>
    </row>
    <row r="3214" spans="2:4" x14ac:dyDescent="0.4">
      <c r="B3214" s="114">
        <v>942.39999999996303</v>
      </c>
      <c r="C3214" s="11">
        <v>0.99983960259150795</v>
      </c>
      <c r="D3214" s="11">
        <v>1.10044776234849E-4</v>
      </c>
    </row>
    <row r="3215" spans="2:4" x14ac:dyDescent="0.4">
      <c r="B3215" s="114">
        <v>942.59999999996398</v>
      </c>
      <c r="C3215" s="11">
        <v>0.999836911682215</v>
      </c>
      <c r="D3215" s="11">
        <v>1.12659721979094E-4</v>
      </c>
    </row>
    <row r="3216" spans="2:4" x14ac:dyDescent="0.4">
      <c r="B3216" s="114">
        <v>942.79999999996301</v>
      </c>
      <c r="C3216" s="11">
        <v>0.99983402825061396</v>
      </c>
      <c r="D3216" s="11">
        <v>1.15422830235408E-4</v>
      </c>
    </row>
    <row r="3217" spans="2:4" x14ac:dyDescent="0.4">
      <c r="B3217" s="114">
        <v>942.99999999996305</v>
      </c>
      <c r="C3217" s="11">
        <v>0.99983094633575398</v>
      </c>
      <c r="D3217" s="11">
        <v>1.1834002081450499E-4</v>
      </c>
    </row>
    <row r="3218" spans="2:4" x14ac:dyDescent="0.4">
      <c r="B3218" s="114">
        <v>943.19999999996298</v>
      </c>
      <c r="C3218" s="11">
        <v>0.99982765967993004</v>
      </c>
      <c r="D3218" s="11">
        <v>1.21417441579467E-4</v>
      </c>
    </row>
    <row r="3219" spans="2:4" x14ac:dyDescent="0.4">
      <c r="B3219" s="114">
        <v>943.39999999996303</v>
      </c>
      <c r="C3219" s="11">
        <v>0.99982416173797195</v>
      </c>
      <c r="D3219" s="11">
        <v>1.2466146247691701E-4</v>
      </c>
    </row>
    <row r="3220" spans="2:4" x14ac:dyDescent="0.4">
      <c r="B3220" s="114">
        <v>943.59999999996296</v>
      </c>
      <c r="C3220" s="11">
        <v>0.99982044569073203</v>
      </c>
      <c r="D3220" s="11">
        <v>1.2807866610206701E-4</v>
      </c>
    </row>
    <row r="3221" spans="2:4" x14ac:dyDescent="0.4">
      <c r="B3221" s="114">
        <v>943.79999999996301</v>
      </c>
      <c r="C3221" s="11">
        <v>0.99981650446350701</v>
      </c>
      <c r="D3221" s="11">
        <v>1.3167583419819499E-4</v>
      </c>
    </row>
    <row r="3222" spans="2:4" x14ac:dyDescent="0.4">
      <c r="B3222" s="114">
        <v>943.99999999996305</v>
      </c>
      <c r="C3222" s="11">
        <v>0.99981233075017295</v>
      </c>
      <c r="D3222" s="11">
        <v>1.3545992939290399E-4</v>
      </c>
    </row>
    <row r="3223" spans="2:4" x14ac:dyDescent="0.4">
      <c r="B3223" s="114">
        <v>944.19999999996298</v>
      </c>
      <c r="C3223" s="11">
        <v>0.99980791704994199</v>
      </c>
      <c r="D3223" s="11">
        <v>1.3943806503786499E-4</v>
      </c>
    </row>
    <row r="3224" spans="2:4" x14ac:dyDescent="0.4">
      <c r="B3224" s="114">
        <v>944.39999999996303</v>
      </c>
      <c r="C3224" s="11">
        <v>0.99980325572610296</v>
      </c>
      <c r="D3224" s="11">
        <v>1.4361745377084901E-4</v>
      </c>
    </row>
    <row r="3225" spans="2:4" x14ac:dyDescent="0.4">
      <c r="B3225" s="114">
        <v>944.59999999996296</v>
      </c>
      <c r="C3225" s="11">
        <v>0.99979833904014104</v>
      </c>
      <c r="D3225" s="11">
        <v>1.4800538457055801E-4</v>
      </c>
    </row>
    <row r="3226" spans="2:4" x14ac:dyDescent="0.4">
      <c r="B3226" s="114">
        <v>944.79999999996301</v>
      </c>
      <c r="C3226" s="11">
        <v>0.99979315920496203</v>
      </c>
      <c r="D3226" s="11">
        <v>1.5260918123589701E-4</v>
      </c>
    </row>
    <row r="3227" spans="2:4" x14ac:dyDescent="0.4">
      <c r="B3227" s="114">
        <v>944.99999999996305</v>
      </c>
      <c r="C3227" s="11">
        <v>0.99978770845547005</v>
      </c>
      <c r="D3227" s="11">
        <v>1.57436144929982E-4</v>
      </c>
    </row>
    <row r="3228" spans="2:4" x14ac:dyDescent="0.4">
      <c r="B3228" s="114">
        <v>945.19999999996298</v>
      </c>
      <c r="C3228" s="11">
        <v>0.99978197913284295</v>
      </c>
      <c r="D3228" s="11">
        <v>1.6249348514745199E-4</v>
      </c>
    </row>
    <row r="3229" spans="2:4" x14ac:dyDescent="0.4">
      <c r="B3229" s="114">
        <v>945.39999999996303</v>
      </c>
      <c r="C3229" s="11">
        <v>0.99977596378434497</v>
      </c>
      <c r="D3229" s="11">
        <v>1.6778823749598101E-4</v>
      </c>
    </row>
    <row r="3230" spans="2:4" x14ac:dyDescent="0.4">
      <c r="B3230" s="114">
        <v>945.59999999996296</v>
      </c>
      <c r="C3230" s="11">
        <v>0.99976965528071304</v>
      </c>
      <c r="D3230" s="11">
        <v>1.7332716655491301E-4</v>
      </c>
    </row>
    <row r="3231" spans="2:4" x14ac:dyDescent="0.4">
      <c r="B3231" s="114">
        <v>945.79999999996301</v>
      </c>
      <c r="C3231" s="11">
        <v>0.99976304695326101</v>
      </c>
      <c r="D3231" s="11">
        <v>1.79116651967706E-4</v>
      </c>
    </row>
    <row r="3232" spans="2:4" x14ac:dyDescent="0.4">
      <c r="B3232" s="114">
        <v>945.99999999996305</v>
      </c>
      <c r="C3232" s="11">
        <v>0.99975613275288</v>
      </c>
      <c r="D3232" s="11">
        <v>1.8516255585359601E-4</v>
      </c>
    </row>
    <row r="3233" spans="2:4" x14ac:dyDescent="0.4">
      <c r="B3233" s="114">
        <v>946.19999999996298</v>
      </c>
      <c r="C3233" s="11">
        <v>0.99974890742017497</v>
      </c>
      <c r="D3233" s="11">
        <v>1.9147008284115899E-4</v>
      </c>
    </row>
    <row r="3234" spans="2:4" x14ac:dyDescent="0.4">
      <c r="B3234" s="114">
        <v>946.39999999996303</v>
      </c>
      <c r="C3234" s="11">
        <v>0.999741366651272</v>
      </c>
      <c r="D3234" s="11">
        <v>1.9804364841410801E-4</v>
      </c>
    </row>
    <row r="3235" spans="2:4" x14ac:dyDescent="0.4">
      <c r="B3235" s="114">
        <v>946.59999999996296</v>
      </c>
      <c r="C3235" s="11">
        <v>0.99973350736606004</v>
      </c>
      <c r="D3235" s="11">
        <v>2.0488664729574201E-4</v>
      </c>
    </row>
    <row r="3236" spans="2:4" x14ac:dyDescent="0.4">
      <c r="B3236" s="114">
        <v>946.79999999996301</v>
      </c>
      <c r="C3236" s="11">
        <v>0.99972532798676805</v>
      </c>
      <c r="D3236" s="11">
        <v>2.1200121654773701E-4</v>
      </c>
    </row>
    <row r="3237" spans="2:4" x14ac:dyDescent="0.4">
      <c r="B3237" s="114">
        <v>946.99999999996305</v>
      </c>
      <c r="C3237" s="11">
        <v>0.99971682873568901</v>
      </c>
      <c r="D3237" s="11">
        <v>2.1938798405624901E-4</v>
      </c>
    </row>
    <row r="3238" spans="2:4" x14ac:dyDescent="0.4">
      <c r="B3238" s="114">
        <v>947.19999999996298</v>
      </c>
      <c r="C3238" s="11">
        <v>0.99970801196428505</v>
      </c>
      <c r="D3238" s="11">
        <v>2.27045789801455E-4</v>
      </c>
    </row>
    <row r="3239" spans="2:4" x14ac:dyDescent="0.4">
      <c r="B3239" s="114">
        <v>947.39999999996303</v>
      </c>
      <c r="C3239" s="11">
        <v>0.999698882512979</v>
      </c>
      <c r="D3239" s="11">
        <v>2.3497138040471299E-4</v>
      </c>
    </row>
    <row r="3240" spans="2:4" x14ac:dyDescent="0.4">
      <c r="B3240" s="114">
        <v>947.59999999996296</v>
      </c>
      <c r="C3240" s="11">
        <v>0.99968944809945604</v>
      </c>
      <c r="D3240" s="11">
        <v>2.43159078630843E-4</v>
      </c>
    </row>
    <row r="3241" spans="2:4" x14ac:dyDescent="0.4">
      <c r="B3241" s="114">
        <v>947.79999999996301</v>
      </c>
      <c r="C3241" s="11">
        <v>0.99967971973157899</v>
      </c>
      <c r="D3241" s="11">
        <v>2.5160043103302301E-4</v>
      </c>
    </row>
    <row r="3242" spans="2:4" x14ac:dyDescent="0.4">
      <c r="B3242" s="114">
        <v>947.99999999996305</v>
      </c>
      <c r="C3242" s="11">
        <v>0.99966971213882605</v>
      </c>
      <c r="D3242" s="11">
        <v>2.60283838790023E-4</v>
      </c>
    </row>
    <row r="3243" spans="2:4" x14ac:dyDescent="0.4">
      <c r="B3243" s="114">
        <v>948.19999999996298</v>
      </c>
      <c r="C3243" s="11">
        <v>0.99965944423634601</v>
      </c>
      <c r="D3243" s="11">
        <v>2.6919415641762901E-4</v>
      </c>
    </row>
    <row r="3244" spans="2:4" x14ac:dyDescent="0.4">
      <c r="B3244" s="114">
        <v>948.39999999996303</v>
      </c>
      <c r="C3244" s="11">
        <v>0.99964893963840196</v>
      </c>
      <c r="D3244" s="11">
        <v>2.7831223999034201E-4</v>
      </c>
    </row>
    <row r="3245" spans="2:4" x14ac:dyDescent="0.4">
      <c r="B3245" s="114">
        <v>948.59999999996296</v>
      </c>
      <c r="C3245" s="11">
        <v>0.99963822702137195</v>
      </c>
      <c r="D3245" s="11">
        <v>2.8761464020749601E-4</v>
      </c>
    </row>
    <row r="3246" spans="2:4" x14ac:dyDescent="0.4">
      <c r="B3246" s="114">
        <v>948.79999999996301</v>
      </c>
      <c r="C3246" s="11">
        <v>0.99962734048722202</v>
      </c>
      <c r="D3246" s="11">
        <v>2.9707328843699198E-4</v>
      </c>
    </row>
    <row r="3247" spans="2:4" x14ac:dyDescent="0.4">
      <c r="B3247" s="114">
        <v>948.99999999996305</v>
      </c>
      <c r="C3247" s="11">
        <v>0.99961631988980104</v>
      </c>
      <c r="D3247" s="11">
        <v>3.0665520997238298E-4</v>
      </c>
    </row>
    <row r="3248" spans="2:4" x14ac:dyDescent="0.4">
      <c r="B3248" s="114">
        <v>949.19999999996298</v>
      </c>
      <c r="C3248" s="11">
        <v>0.99960521107738498</v>
      </c>
      <c r="D3248" s="11">
        <v>3.1632230729543E-4</v>
      </c>
    </row>
    <row r="3249" spans="2:4" x14ac:dyDescent="0.4">
      <c r="B3249" s="114">
        <v>949.39999999996303</v>
      </c>
      <c r="C3249" s="11">
        <v>0.99959406602350198</v>
      </c>
      <c r="D3249" s="11">
        <v>3.2603123720531502E-4</v>
      </c>
    </row>
    <row r="3250" spans="2:4" x14ac:dyDescent="0.4">
      <c r="B3250" s="114">
        <v>949.59999999996296</v>
      </c>
      <c r="C3250" s="11">
        <v>0.999582942816855</v>
      </c>
      <c r="D3250" s="11">
        <v>3.3573340698219502E-4</v>
      </c>
    </row>
    <row r="3251" spans="2:4" x14ac:dyDescent="0.4">
      <c r="B3251" s="114">
        <v>949.79999999996301</v>
      </c>
      <c r="C3251" s="11">
        <v>0.99957190548110997</v>
      </c>
      <c r="D3251" s="11">
        <v>3.4537511474405999E-4</v>
      </c>
    </row>
    <row r="3252" spans="2:4" x14ac:dyDescent="0.4">
      <c r="B3252" s="114">
        <v>949.99999999996305</v>
      </c>
      <c r="C3252" s="11">
        <v>0.99956102359754695</v>
      </c>
      <c r="D3252" s="11">
        <v>3.5489785742933501E-4</v>
      </c>
    </row>
    <row r="3253" spans="2:4" x14ac:dyDescent="0.4">
      <c r="B3253" s="114">
        <v>950.19999999996298</v>
      </c>
      <c r="C3253" s="11">
        <v>0.99955037168608196</v>
      </c>
      <c r="D3253" s="11">
        <v>3.6423884713223601E-4</v>
      </c>
    </row>
    <row r="3254" spans="2:4" x14ac:dyDescent="0.4">
      <c r="B3254" s="114">
        <v>950.39999999996303</v>
      </c>
      <c r="C3254" s="11">
        <v>0.99954002830762301</v>
      </c>
      <c r="D3254" s="11">
        <v>3.7333177107651901E-4</v>
      </c>
    </row>
    <row r="3255" spans="2:4" x14ac:dyDescent="0.4">
      <c r="B3255" s="114">
        <v>950.59999999996296</v>
      </c>
      <c r="C3255" s="11">
        <v>0.99953007505881597</v>
      </c>
      <c r="D3255" s="11">
        <v>3.8210762934120699E-4</v>
      </c>
    </row>
    <row r="3256" spans="2:4" x14ac:dyDescent="0.4">
      <c r="B3256" s="114">
        <v>950.79999999996301</v>
      </c>
      <c r="C3256" s="11">
        <v>0.99952059529256998</v>
      </c>
      <c r="D3256" s="11">
        <v>3.9049581164640301E-4</v>
      </c>
    </row>
    <row r="3257" spans="2:4" x14ac:dyDescent="0.4">
      <c r="B3257" s="114">
        <v>950.99999999996305</v>
      </c>
      <c r="C3257" s="11">
        <v>0.999511672604254</v>
      </c>
      <c r="D3257" s="11">
        <v>3.9842537744280601E-4</v>
      </c>
    </row>
    <row r="3258" spans="2:4" x14ac:dyDescent="0.4">
      <c r="B3258" s="114">
        <v>951.19999999996298</v>
      </c>
      <c r="C3258" s="11">
        <v>0.99950338914095005</v>
      </c>
      <c r="D3258" s="11">
        <v>4.0582648825295502E-4</v>
      </c>
    </row>
    <row r="3259" spans="2:4" x14ac:dyDescent="0.4">
      <c r="B3259" s="114">
        <v>951.39999999996303</v>
      </c>
      <c r="C3259" s="11">
        <v>0.99949582378437696</v>
      </c>
      <c r="D3259" s="11">
        <v>4.1263194910702301E-4</v>
      </c>
    </row>
    <row r="3260" spans="2:4" x14ac:dyDescent="0.4">
      <c r="B3260" s="114">
        <v>951.59999999996296</v>
      </c>
      <c r="C3260" s="11">
        <v>0.99948905027137003</v>
      </c>
      <c r="D3260" s="11">
        <v>4.1877880446151999E-4</v>
      </c>
    </row>
    <row r="3261" spans="2:4" x14ac:dyDescent="0.4">
      <c r="B3261" s="114">
        <v>951.79999999996301</v>
      </c>
      <c r="C3261" s="11">
        <v>0.99948313532625999</v>
      </c>
      <c r="D3261" s="11">
        <v>4.2420992510963602E-4</v>
      </c>
    </row>
    <row r="3262" spans="2:4" x14ac:dyDescent="0.4">
      <c r="B3262" s="114">
        <v>951.99999999996305</v>
      </c>
      <c r="C3262" s="11">
        <v>0.99947813688544596</v>
      </c>
      <c r="D3262" s="11">
        <v>4.28875517378118E-4</v>
      </c>
    </row>
    <row r="3263" spans="2:4" x14ac:dyDescent="0.4">
      <c r="B3263" s="114">
        <v>952.19999999996298</v>
      </c>
      <c r="C3263" s="11">
        <v>0.99947410250448199</v>
      </c>
      <c r="D3263" s="11">
        <v>4.3273447639536402E-4</v>
      </c>
    </row>
    <row r="3264" spans="2:4" x14ac:dyDescent="0.4">
      <c r="B3264" s="114">
        <v>952.39999999996303</v>
      </c>
      <c r="C3264" s="11">
        <v>0.99947106802973895</v>
      </c>
      <c r="D3264" s="11">
        <v>4.3575551201114699E-4</v>
      </c>
    </row>
    <row r="3265" spans="2:4" x14ac:dyDescent="0.4">
      <c r="B3265" s="114">
        <v>952.59999999996296</v>
      </c>
      <c r="C3265" s="11">
        <v>0.99946905653120599</v>
      </c>
      <c r="D3265" s="11">
        <v>4.3791806091509098E-4</v>
      </c>
    </row>
    <row r="3266" spans="2:4" x14ac:dyDescent="0.4">
      <c r="B3266" s="114">
        <v>952.79999999996301</v>
      </c>
      <c r="C3266" s="11">
        <v>0.99946807762614598</v>
      </c>
      <c r="D3266" s="11">
        <v>4.39212865052828E-4</v>
      </c>
    </row>
    <row r="3267" spans="2:4" x14ac:dyDescent="0.4">
      <c r="B3267" s="114">
        <v>952.99999999996305</v>
      </c>
      <c r="C3267" s="11">
        <v>0.99946812721450895</v>
      </c>
      <c r="D3267" s="11">
        <v>4.3964220017890803E-4</v>
      </c>
    </row>
    <row r="3268" spans="2:4" x14ac:dyDescent="0.4">
      <c r="B3268" s="114">
        <v>953.19999999996298</v>
      </c>
      <c r="C3268" s="11">
        <v>0.99946918762857895</v>
      </c>
      <c r="D3268" s="11">
        <v>4.3921975457843503E-4</v>
      </c>
    </row>
    <row r="3269" spans="2:4" x14ac:dyDescent="0.4">
      <c r="B3269" s="114">
        <v>953.39999999996303</v>
      </c>
      <c r="C3269" s="11">
        <v>0.99947122818668499</v>
      </c>
      <c r="D3269" s="11">
        <v>4.3797016718300597E-4</v>
      </c>
    </row>
    <row r="3270" spans="2:4" x14ac:dyDescent="0.4">
      <c r="B3270" s="114">
        <v>953.59999999996296</v>
      </c>
      <c r="C3270" s="11">
        <v>0.99947420612040805</v>
      </c>
      <c r="D3270" s="11">
        <v>4.3592825185195599E-4</v>
      </c>
    </row>
    <row r="3271" spans="2:4" x14ac:dyDescent="0.4">
      <c r="B3271" s="114">
        <v>953.79999999996301</v>
      </c>
      <c r="C3271" s="11">
        <v>0.99947806782620596</v>
      </c>
      <c r="D3271" s="11">
        <v>4.3313794986222099E-4</v>
      </c>
    </row>
    <row r="3272" spans="2:4" x14ac:dyDescent="0.4">
      <c r="B3272" s="114">
        <v>953.99999999996305</v>
      </c>
      <c r="C3272" s="11">
        <v>0.99948275037799394</v>
      </c>
      <c r="D3272" s="11">
        <v>4.2965106462634298E-4</v>
      </c>
    </row>
    <row r="3273" spans="2:4" x14ac:dyDescent="0.4">
      <c r="B3273" s="114">
        <v>954.19999999996298</v>
      </c>
      <c r="C3273" s="11">
        <v>0.99948818322483302</v>
      </c>
      <c r="D3273" s="11">
        <v>4.2552584173525198E-4</v>
      </c>
    </row>
    <row r="3274" spans="2:4" x14ac:dyDescent="0.4">
      <c r="B3274" s="114">
        <v>954.39999999996303</v>
      </c>
      <c r="C3274" s="11">
        <v>0.99949428999425505</v>
      </c>
      <c r="D3274" s="11">
        <v>4.20825460467563E-4</v>
      </c>
    </row>
    <row r="3275" spans="2:4" x14ac:dyDescent="0.4">
      <c r="B3275" s="114">
        <v>954.59999999996296</v>
      </c>
      <c r="C3275" s="11">
        <v>0.99950099034117401</v>
      </c>
      <c r="D3275" s="11">
        <v>4.1561649334508202E-4</v>
      </c>
    </row>
    <row r="3276" spans="2:4" x14ac:dyDescent="0.4">
      <c r="B3276" s="114">
        <v>954.79999999996301</v>
      </c>
      <c r="C3276" s="11">
        <v>0.99950820174947497</v>
      </c>
      <c r="D3276" s="11">
        <v>4.0996740449211299E-4</v>
      </c>
    </row>
    <row r="3277" spans="2:4" x14ac:dyDescent="0.4">
      <c r="B3277" s="114">
        <v>954.99999999996305</v>
      </c>
      <c r="C3277" s="11">
        <v>0.99951584122577197</v>
      </c>
      <c r="D3277" s="11">
        <v>4.03947137667397E-4</v>
      </c>
    </row>
    <row r="3278" spans="2:4" x14ac:dyDescent="0.4">
      <c r="B3278" s="114">
        <v>955.19999999996298</v>
      </c>
      <c r="C3278" s="11">
        <v>0.99952382683591501</v>
      </c>
      <c r="D3278" s="11">
        <v>3.9762383552975302E-4</v>
      </c>
    </row>
    <row r="3279" spans="2:4" x14ac:dyDescent="0.4">
      <c r="B3279" s="114">
        <v>955.39999999996303</v>
      </c>
      <c r="C3279" s="11">
        <v>0.99953207904585295</v>
      </c>
      <c r="D3279" s="11">
        <v>3.9106372161790099E-4</v>
      </c>
    </row>
    <row r="3280" spans="2:4" x14ac:dyDescent="0.4">
      <c r="B3280" s="114">
        <v>955.59999999996296</v>
      </c>
      <c r="C3280" s="11">
        <v>0.99954052184254105</v>
      </c>
      <c r="D3280" s="11">
        <v>3.8433016483258899E-4</v>
      </c>
    </row>
    <row r="3281" spans="2:4" x14ac:dyDescent="0.4">
      <c r="B3281" s="114">
        <v>955.79999999996301</v>
      </c>
      <c r="C3281" s="11">
        <v>0.999549083624243</v>
      </c>
      <c r="D3281" s="11">
        <v>3.7748293504489801E-4</v>
      </c>
    </row>
    <row r="3282" spans="2:4" x14ac:dyDescent="0.4">
      <c r="B3282" s="114">
        <v>955.99999999996305</v>
      </c>
      <c r="C3282" s="11">
        <v>0.99955769786149196</v>
      </c>
      <c r="D3282" s="11">
        <v>3.7057764852208702E-4</v>
      </c>
    </row>
    <row r="3283" spans="2:4" x14ac:dyDescent="0.4">
      <c r="B3283" s="114">
        <v>956.19999999996298</v>
      </c>
      <c r="C3283" s="11">
        <v>0.99956630354115406</v>
      </c>
      <c r="D3283" s="11">
        <v>3.6366539393106398E-4</v>
      </c>
    </row>
    <row r="3284" spans="2:4" x14ac:dyDescent="0.4">
      <c r="B3284" s="114">
        <v>956.39999999996303</v>
      </c>
      <c r="C3284" s="11">
        <v>0.99957484541357</v>
      </c>
      <c r="D3284" s="11">
        <v>3.5679252334534702E-4</v>
      </c>
    </row>
    <row r="3285" spans="2:4" x14ac:dyDescent="0.4">
      <c r="B3285" s="114">
        <v>956.59999999996296</v>
      </c>
      <c r="C3285" s="11">
        <v>0.99958327405881997</v>
      </c>
      <c r="D3285" s="11">
        <v>3.5000058607676199E-4</v>
      </c>
    </row>
    <row r="3286" spans="2:4" x14ac:dyDescent="0.4">
      <c r="B3286" s="114">
        <v>956.79999999996301</v>
      </c>
      <c r="C3286" s="11">
        <v>0.99959154580752596</v>
      </c>
      <c r="D3286" s="11">
        <v>3.4332638546404097E-4</v>
      </c>
    </row>
    <row r="3287" spans="2:4" x14ac:dyDescent="0.4">
      <c r="B3287" s="114">
        <v>956.99999999996305</v>
      </c>
      <c r="C3287" s="11">
        <v>0.99959962254311396</v>
      </c>
      <c r="D3287" s="11">
        <v>3.3680213511748201E-4</v>
      </c>
    </row>
    <row r="3288" spans="2:4" x14ac:dyDescent="0.4">
      <c r="B3288" s="114">
        <v>957.19999999996298</v>
      </c>
      <c r="C3288" s="11">
        <v>0.99960747141176898</v>
      </c>
      <c r="D3288" s="11">
        <v>3.30455691889953E-4</v>
      </c>
    </row>
    <row r="3289" spans="2:4" x14ac:dyDescent="0.4">
      <c r="B3289" s="114">
        <v>957.39999999996303</v>
      </c>
      <c r="C3289" s="11">
        <v>0.99961506446544701</v>
      </c>
      <c r="D3289" s="11">
        <v>3.2431084475340402E-4</v>
      </c>
    </row>
    <row r="3290" spans="2:4" x14ac:dyDescent="0.4">
      <c r="B3290" s="114">
        <v>957.59999999996296</v>
      </c>
      <c r="C3290" s="11">
        <v>0.99962237826040501</v>
      </c>
      <c r="D3290" s="11">
        <v>3.1838764100021298E-4</v>
      </c>
    </row>
    <row r="3291" spans="2:4" x14ac:dyDescent="0.4">
      <c r="B3291" s="114">
        <v>957.79999999996301</v>
      </c>
      <c r="C3291" s="11">
        <v>0.99962939343072299</v>
      </c>
      <c r="D3291" s="11">
        <v>3.1270273378484901E-4</v>
      </c>
    </row>
    <row r="3292" spans="2:4" x14ac:dyDescent="0.4">
      <c r="B3292" s="114">
        <v>957.99999999996305</v>
      </c>
      <c r="C3292" s="11">
        <v>0.99963609425285704</v>
      </c>
      <c r="D3292" s="11">
        <v>3.0726973773320101E-4</v>
      </c>
    </row>
    <row r="3293" spans="2:4" x14ac:dyDescent="0.4">
      <c r="B3293" s="114">
        <v>958.19999999996298</v>
      </c>
      <c r="C3293" s="11">
        <v>0.99964246821519598</v>
      </c>
      <c r="D3293" s="11">
        <v>3.0209958047080999E-4</v>
      </c>
    </row>
    <row r="3294" spans="2:4" x14ac:dyDescent="0.4">
      <c r="B3294" s="114">
        <v>958.39999999996303</v>
      </c>
      <c r="C3294" s="11">
        <v>0.99964850560401797</v>
      </c>
      <c r="D3294" s="11">
        <v>2.9720084016642202E-4</v>
      </c>
    </row>
    <row r="3295" spans="2:4" x14ac:dyDescent="0.4">
      <c r="B3295" s="114">
        <v>958.59999999996296</v>
      </c>
      <c r="C3295" s="11">
        <v>0.999654199103999</v>
      </c>
      <c r="D3295" s="11">
        <v>2.9258007519532102E-4</v>
      </c>
    </row>
    <row r="3296" spans="2:4" x14ac:dyDescent="0.4">
      <c r="B3296" s="114">
        <v>958.79999999996301</v>
      </c>
      <c r="C3296" s="11">
        <v>0.99965954342629904</v>
      </c>
      <c r="D3296" s="11">
        <v>2.8824213011689401E-4</v>
      </c>
    </row>
    <row r="3297" spans="2:4" x14ac:dyDescent="0.4">
      <c r="B3297" s="114">
        <v>958.99999999996203</v>
      </c>
      <c r="C3297" s="11">
        <v>0.99966453496651997</v>
      </c>
      <c r="D3297" s="11">
        <v>2.8419041682181602E-4</v>
      </c>
    </row>
    <row r="3298" spans="2:4" x14ac:dyDescent="0.4">
      <c r="B3298" s="114">
        <v>959.19999999996298</v>
      </c>
      <c r="C3298" s="11">
        <v>0.99966917149287604</v>
      </c>
      <c r="D3298" s="11">
        <v>2.80427171008712E-4</v>
      </c>
    </row>
    <row r="3299" spans="2:4" x14ac:dyDescent="0.4">
      <c r="B3299" s="114">
        <v>959.39999999996303</v>
      </c>
      <c r="C3299" s="11">
        <v>0.99967345186498702</v>
      </c>
      <c r="D3299" s="11">
        <v>2.7695368362671299E-4</v>
      </c>
    </row>
    <row r="3300" spans="2:4" x14ac:dyDescent="0.4">
      <c r="B3300" s="114">
        <v>959.59999999996296</v>
      </c>
      <c r="C3300" s="11">
        <v>0.99967737578274396</v>
      </c>
      <c r="D3300" s="11">
        <v>2.7377050763522699E-4</v>
      </c>
    </row>
    <row r="3301" spans="2:4" x14ac:dyDescent="0.4">
      <c r="B3301" s="114">
        <v>959.79999999996198</v>
      </c>
      <c r="C3301" s="11">
        <v>0.99968094356412696</v>
      </c>
      <c r="D3301" s="11">
        <v>2.7087764093204901E-4</v>
      </c>
    </row>
    <row r="3302" spans="2:4" x14ac:dyDescent="0.4">
      <c r="B3302" s="114">
        <v>959.99999999996203</v>
      </c>
      <c r="C3302" s="11">
        <v>0.99968415595044002</v>
      </c>
      <c r="D3302" s="11">
        <v>2.6827468662168598E-4</v>
      </c>
    </row>
    <row r="3303" spans="2:4" x14ac:dyDescent="0.4">
      <c r="B3303" s="114">
        <v>960.19999999996298</v>
      </c>
      <c r="C3303" s="11">
        <v>0.99968701393383497</v>
      </c>
      <c r="D3303" s="11">
        <v>2.65960995374045E-4</v>
      </c>
    </row>
    <row r="3304" spans="2:4" x14ac:dyDescent="0.4">
      <c r="B3304" s="114">
        <v>960.39999999996201</v>
      </c>
      <c r="C3304" s="11">
        <v>0.99968951860080701</v>
      </c>
      <c r="D3304" s="11">
        <v>2.6393579534856698E-4</v>
      </c>
    </row>
    <row r="3305" spans="2:4" x14ac:dyDescent="0.4">
      <c r="B3305" s="114">
        <v>960.59999999996205</v>
      </c>
      <c r="C3305" s="11">
        <v>0.99969167101805001</v>
      </c>
      <c r="D3305" s="11">
        <v>2.6219828376549098E-4</v>
      </c>
    </row>
    <row r="3306" spans="2:4" x14ac:dyDescent="0.4">
      <c r="B3306" s="114">
        <v>960.79999999996198</v>
      </c>
      <c r="C3306" s="11">
        <v>0.99969347213322002</v>
      </c>
      <c r="D3306" s="11">
        <v>2.6074770712079901E-4</v>
      </c>
    </row>
    <row r="3307" spans="2:4" x14ac:dyDescent="0.4">
      <c r="B3307" s="114">
        <v>960.99999999996203</v>
      </c>
      <c r="C3307" s="11">
        <v>0.99969492269170102</v>
      </c>
      <c r="D3307" s="11">
        <v>2.5958342844181899E-4</v>
      </c>
    </row>
    <row r="3308" spans="2:4" x14ac:dyDescent="0.4">
      <c r="B3308" s="114">
        <v>961.19999999996196</v>
      </c>
      <c r="C3308" s="11">
        <v>0.99969602317147299</v>
      </c>
      <c r="D3308" s="11">
        <v>2.58704979213646E-4</v>
      </c>
    </row>
    <row r="3309" spans="2:4" x14ac:dyDescent="0.4">
      <c r="B3309" s="114">
        <v>961.39999999996201</v>
      </c>
      <c r="C3309" s="11">
        <v>0.99969677373531496</v>
      </c>
      <c r="D3309" s="11">
        <v>2.5811209661126501E-4</v>
      </c>
    </row>
    <row r="3310" spans="2:4" x14ac:dyDescent="0.4">
      <c r="B3310" s="114">
        <v>961.59999999996205</v>
      </c>
      <c r="C3310" s="11">
        <v>0.99969717419982296</v>
      </c>
      <c r="D3310" s="11">
        <v>2.5780474639776601E-4</v>
      </c>
    </row>
    <row r="3311" spans="2:4" x14ac:dyDescent="0.4">
      <c r="B3311" s="114">
        <v>961.79999999996198</v>
      </c>
      <c r="C3311" s="11">
        <v>0.99969722402112804</v>
      </c>
      <c r="D3311" s="11">
        <v>2.5778313155191198E-4</v>
      </c>
    </row>
    <row r="3312" spans="2:4" x14ac:dyDescent="0.4">
      <c r="B3312" s="114">
        <v>961.99999999996203</v>
      </c>
      <c r="C3312" s="11">
        <v>0.99969692229760199</v>
      </c>
      <c r="D3312" s="11">
        <v>2.58047686371232E-4</v>
      </c>
    </row>
    <row r="3313" spans="2:4" x14ac:dyDescent="0.4">
      <c r="B3313" s="114">
        <v>962.19999999996196</v>
      </c>
      <c r="C3313" s="11">
        <v>0.99969626779028897</v>
      </c>
      <c r="D3313" s="11">
        <v>2.5859905637104399E-4</v>
      </c>
    </row>
    <row r="3314" spans="2:4" x14ac:dyDescent="0.4">
      <c r="B3314" s="114">
        <v>962.39999999996201</v>
      </c>
      <c r="C3314" s="11">
        <v>0.99969525896197098</v>
      </c>
      <c r="D3314" s="11">
        <v>2.5943806419146098E-4</v>
      </c>
    </row>
    <row r="3315" spans="2:4" x14ac:dyDescent="0.4">
      <c r="B3315" s="114">
        <v>962.59999999996205</v>
      </c>
      <c r="C3315" s="11">
        <v>0.999693894036083</v>
      </c>
      <c r="D3315" s="11">
        <v>2.60565652926335E-4</v>
      </c>
    </row>
    <row r="3316" spans="2:4" x14ac:dyDescent="0.4">
      <c r="B3316" s="114">
        <v>962.79999999996198</v>
      </c>
      <c r="C3316" s="11">
        <v>0.99969217107842601</v>
      </c>
      <c r="D3316" s="11">
        <v>2.6198281194178102E-4</v>
      </c>
    </row>
    <row r="3317" spans="2:4" x14ac:dyDescent="0.4">
      <c r="B3317" s="114">
        <v>962.99999999996203</v>
      </c>
      <c r="C3317" s="11">
        <v>0.99969008810391202</v>
      </c>
      <c r="D3317" s="11">
        <v>2.63690482539917E-4</v>
      </c>
    </row>
    <row r="3318" spans="2:4" x14ac:dyDescent="0.4">
      <c r="B3318" s="114">
        <v>963.19999999996196</v>
      </c>
      <c r="C3318" s="11">
        <v>0.99968764321103898</v>
      </c>
      <c r="D3318" s="11">
        <v>2.65689440264712E-4</v>
      </c>
    </row>
    <row r="3319" spans="2:4" x14ac:dyDescent="0.4">
      <c r="B3319" s="114">
        <v>963.39999999996201</v>
      </c>
      <c r="C3319" s="11">
        <v>0.99968483474751602</v>
      </c>
      <c r="D3319" s="11">
        <v>2.6798015119269499E-4</v>
      </c>
    </row>
    <row r="3320" spans="2:4" x14ac:dyDescent="0.4">
      <c r="B3320" s="114">
        <v>963.59999999996205</v>
      </c>
      <c r="C3320" s="11">
        <v>0.99968166151071303</v>
      </c>
      <c r="D3320" s="11">
        <v>2.7056259931035201E-4</v>
      </c>
    </row>
    <row r="3321" spans="2:4" x14ac:dyDescent="0.4">
      <c r="B3321" s="114">
        <v>963.79999999996198</v>
      </c>
      <c r="C3321" s="11">
        <v>0.99967812298681402</v>
      </c>
      <c r="D3321" s="11">
        <v>2.7343608193715601E-4</v>
      </c>
    </row>
    <row r="3322" spans="2:4" x14ac:dyDescent="0.4">
      <c r="B3322" s="114">
        <v>963.99999999996203</v>
      </c>
      <c r="C3322" s="11">
        <v>0.99967421963276404</v>
      </c>
      <c r="D3322" s="11">
        <v>2.76598970158097E-4</v>
      </c>
    </row>
    <row r="3323" spans="2:4" x14ac:dyDescent="0.4">
      <c r="B3323" s="114">
        <v>964.19999999996196</v>
      </c>
      <c r="C3323" s="11">
        <v>0.99966995321593999</v>
      </c>
      <c r="D3323" s="11">
        <v>2.8004842133810002E-4</v>
      </c>
    </row>
    <row r="3324" spans="2:4" x14ac:dyDescent="0.4">
      <c r="B3324" s="114">
        <v>964.39999999996201</v>
      </c>
      <c r="C3324" s="11">
        <v>0.99966532722881596</v>
      </c>
      <c r="D3324" s="11">
        <v>2.8378002902735498E-4</v>
      </c>
    </row>
    <row r="3325" spans="2:4" x14ac:dyDescent="0.4">
      <c r="B3325" s="114">
        <v>964.59999999996205</v>
      </c>
      <c r="C3325" s="11">
        <v>0.99966034729180098</v>
      </c>
      <c r="D3325" s="11">
        <v>2.8778749031843198E-4</v>
      </c>
    </row>
    <row r="3326" spans="2:4" x14ac:dyDescent="0.4">
      <c r="B3326" s="114">
        <v>964.79999999996198</v>
      </c>
      <c r="C3326" s="11">
        <v>0.99965502162692199</v>
      </c>
      <c r="D3326" s="11">
        <v>2.9206221500321201E-4</v>
      </c>
    </row>
    <row r="3327" spans="2:4" x14ac:dyDescent="0.4">
      <c r="B3327" s="114">
        <v>964.99999999996203</v>
      </c>
      <c r="C3327" s="11">
        <v>0.99964936159380402</v>
      </c>
      <c r="D3327" s="11">
        <v>2.9659288572249598E-4</v>
      </c>
    </row>
    <row r="3328" spans="2:4" x14ac:dyDescent="0.4">
      <c r="B3328" s="114">
        <v>965.19999999996196</v>
      </c>
      <c r="C3328" s="11">
        <v>0.99964338227313598</v>
      </c>
      <c r="D3328" s="11">
        <v>3.0136498320496502E-4</v>
      </c>
    </row>
    <row r="3329" spans="2:4" x14ac:dyDescent="0.4">
      <c r="B3329" s="114">
        <v>965.39999999996201</v>
      </c>
      <c r="C3329" s="11">
        <v>0.99963710308946996</v>
      </c>
      <c r="D3329" s="11">
        <v>3.0636028458378301E-4</v>
      </c>
    </row>
    <row r="3330" spans="2:4" x14ac:dyDescent="0.4">
      <c r="B3330" s="114">
        <v>965.59999999996205</v>
      </c>
      <c r="C3330" s="11">
        <v>0.999630548459986</v>
      </c>
      <c r="D3330" s="11">
        <v>3.1155634703694399E-4</v>
      </c>
    </row>
    <row r="3331" spans="2:4" x14ac:dyDescent="0.4">
      <c r="B3331" s="114">
        <v>965.79999999996198</v>
      </c>
      <c r="C3331" s="11">
        <v>0.99962374844996305</v>
      </c>
      <c r="D3331" s="11">
        <v>3.1692599406851697E-4</v>
      </c>
    </row>
    <row r="3332" spans="2:4" x14ac:dyDescent="0.4">
      <c r="B3332" s="114">
        <v>965.99999999996203</v>
      </c>
      <c r="C3332" s="11">
        <v>0.99961673940856</v>
      </c>
      <c r="D3332" s="11">
        <v>3.2243682750442501E-4</v>
      </c>
    </row>
    <row r="3333" spans="2:4" x14ac:dyDescent="0.4">
      <c r="B3333" s="114">
        <v>966.19999999996196</v>
      </c>
      <c r="C3333" s="11">
        <v>0.999609564533112</v>
      </c>
      <c r="D3333" s="11">
        <v>3.2805080893739198E-4</v>
      </c>
    </row>
    <row r="3334" spans="2:4" x14ac:dyDescent="0.4">
      <c r="B3334" s="114">
        <v>966.39999999996201</v>
      </c>
      <c r="C3334" s="11">
        <v>0.99960227430111903</v>
      </c>
      <c r="D3334" s="11">
        <v>3.3372396084936802E-4</v>
      </c>
    </row>
    <row r="3335" spans="2:4" x14ac:dyDescent="0.4">
      <c r="B3335" s="114">
        <v>966.59999999996205</v>
      </c>
      <c r="C3335" s="11">
        <v>0.99959492686761897</v>
      </c>
      <c r="D3335" s="11">
        <v>3.3940611031265701E-4</v>
      </c>
    </row>
    <row r="3336" spans="2:4" x14ac:dyDescent="0.4">
      <c r="B3336" s="114">
        <v>966.79999999996198</v>
      </c>
      <c r="C3336" s="11">
        <v>0.99958758823329796</v>
      </c>
      <c r="D3336" s="11">
        <v>3.45040834229865E-4</v>
      </c>
    </row>
    <row r="3337" spans="2:4" x14ac:dyDescent="0.4">
      <c r="B3337" s="114">
        <v>966.99999999996203</v>
      </c>
      <c r="C3337" s="11">
        <v>0.99958033214181097</v>
      </c>
      <c r="D3337" s="11">
        <v>3.5056563926929598E-4</v>
      </c>
    </row>
    <row r="3338" spans="2:4" x14ac:dyDescent="0.4">
      <c r="B3338" s="114">
        <v>967.19999999996196</v>
      </c>
      <c r="C3338" s="11">
        <v>0.99957323966878198</v>
      </c>
      <c r="D3338" s="11">
        <v>3.5591240560076001E-4</v>
      </c>
    </row>
    <row r="3339" spans="2:4" x14ac:dyDescent="0.4">
      <c r="B3339" s="114">
        <v>967.39999999996201</v>
      </c>
      <c r="C3339" s="11">
        <v>0.99956639845467699</v>
      </c>
      <c r="D3339" s="11">
        <v>3.6100813061496102E-4</v>
      </c>
    </row>
    <row r="3340" spans="2:4" x14ac:dyDescent="0.4">
      <c r="B3340" s="114">
        <v>967.59999999996205</v>
      </c>
      <c r="C3340" s="11">
        <v>0.99955990154709395</v>
      </c>
      <c r="D3340" s="11">
        <v>3.6577599629910597E-4</v>
      </c>
    </row>
    <row r="3341" spans="2:4" x14ac:dyDescent="0.4">
      <c r="B3341" s="114">
        <v>967.79999999996198</v>
      </c>
      <c r="C3341" s="11">
        <v>0.99955384583816398</v>
      </c>
      <c r="D3341" s="11">
        <v>3.7013676599938103E-4</v>
      </c>
    </row>
    <row r="3342" spans="2:4" x14ac:dyDescent="0.4">
      <c r="B3342" s="114">
        <v>967.99999999996203</v>
      </c>
      <c r="C3342" s="11">
        <v>0.99954833010863398</v>
      </c>
      <c r="D3342" s="11">
        <v>3.7401049366650999E-4</v>
      </c>
    </row>
    <row r="3343" spans="2:4" x14ac:dyDescent="0.4">
      <c r="B3343" s="114">
        <v>968.19999999996196</v>
      </c>
      <c r="C3343" s="11">
        <v>0.99954345273402501</v>
      </c>
      <c r="D3343" s="11">
        <v>3.7731849322765801E-4</v>
      </c>
    </row>
    <row r="3344" spans="2:4" x14ac:dyDescent="0.4">
      <c r="B3344" s="114">
        <v>968.39999999996201</v>
      </c>
      <c r="C3344" s="11">
        <v>0.99953930913280797</v>
      </c>
      <c r="D3344" s="11">
        <v>3.7998549557670202E-4</v>
      </c>
    </row>
    <row r="3345" spans="2:4" x14ac:dyDescent="0.4">
      <c r="B3345" s="114">
        <v>968.59999999996205</v>
      </c>
      <c r="C3345" s="11">
        <v>0.99953598895058604</v>
      </c>
      <c r="D3345" s="11">
        <v>3.8194197954737302E-4</v>
      </c>
    </row>
    <row r="3346" spans="2:4" x14ac:dyDescent="0.4">
      <c r="B3346" s="114">
        <v>968.79999999996198</v>
      </c>
      <c r="C3346" s="11">
        <v>0.999533573229755</v>
      </c>
      <c r="D3346" s="11">
        <v>3.8312647422222401E-4</v>
      </c>
    </row>
    <row r="3347" spans="2:4" x14ac:dyDescent="0.4">
      <c r="B3347" s="114">
        <v>968.99999999996203</v>
      </c>
      <c r="C3347" s="11">
        <v>0.99953213168726096</v>
      </c>
      <c r="D3347" s="11">
        <v>3.8348772695373198E-4</v>
      </c>
    </row>
    <row r="3348" spans="2:4" x14ac:dyDescent="0.4">
      <c r="B3348" s="114">
        <v>969.19999999996196</v>
      </c>
      <c r="C3348" s="11">
        <v>0.99953172023078496</v>
      </c>
      <c r="D3348" s="11">
        <v>3.8298662745831603E-4</v>
      </c>
    </row>
    <row r="3349" spans="2:4" x14ac:dyDescent="0.4">
      <c r="B3349" s="114">
        <v>969.39999999996201</v>
      </c>
      <c r="C3349" s="11">
        <v>0.99953237885125201</v>
      </c>
      <c r="D3349" s="11">
        <v>3.8159777699931099E-4</v>
      </c>
    </row>
    <row r="3350" spans="2:4" x14ac:dyDescent="0.4">
      <c r="B3350" s="114">
        <v>969.59999999996205</v>
      </c>
      <c r="C3350" s="11">
        <v>0.99953413001168601</v>
      </c>
      <c r="D3350" s="11">
        <v>3.7931061004035498E-4</v>
      </c>
    </row>
    <row r="3351" spans="2:4" x14ac:dyDescent="0.4">
      <c r="B3351" s="114">
        <v>969.79999999996198</v>
      </c>
      <c r="C3351" s="11">
        <v>0.99953697762702298</v>
      </c>
      <c r="D3351" s="11">
        <v>3.7613000025774301E-4</v>
      </c>
    </row>
    <row r="3352" spans="2:4" x14ac:dyDescent="0.4">
      <c r="B3352" s="114">
        <v>969.99999999996203</v>
      </c>
      <c r="C3352" s="11">
        <v>0.999540906698414</v>
      </c>
      <c r="D3352" s="11">
        <v>3.7207631130760398E-4</v>
      </c>
    </row>
    <row r="3353" spans="2:4" x14ac:dyDescent="0.4">
      <c r="B3353" s="114">
        <v>970.19999999996196</v>
      </c>
      <c r="C3353" s="11">
        <v>0.99954588362948504</v>
      </c>
      <c r="D3353" s="11">
        <v>3.6718488335439999E-4</v>
      </c>
    </row>
    <row r="3354" spans="2:4" x14ac:dyDescent="0.4">
      <c r="B3354" s="114">
        <v>970.39999999996201</v>
      </c>
      <c r="C3354" s="11">
        <v>0.999551857225777</v>
      </c>
      <c r="D3354" s="11">
        <v>3.6150496880284401E-4</v>
      </c>
    </row>
    <row r="3355" spans="2:4" x14ac:dyDescent="0.4">
      <c r="B3355" s="114">
        <v>970.59999999996205</v>
      </c>
      <c r="C3355" s="11">
        <v>0.99955876034124203</v>
      </c>
      <c r="D3355" s="11">
        <v>3.5509816938100801E-4</v>
      </c>
    </row>
    <row r="3356" spans="2:4" x14ac:dyDescent="0.4">
      <c r="B3356" s="114">
        <v>970.79999999996198</v>
      </c>
      <c r="C3356" s="11">
        <v>0.99956651205566405</v>
      </c>
      <c r="D3356" s="11">
        <v>3.4803647408067698E-4</v>
      </c>
    </row>
    <row r="3357" spans="2:4" x14ac:dyDescent="0.4">
      <c r="B3357" s="114">
        <v>970.99999999996203</v>
      </c>
      <c r="C3357" s="11">
        <v>0.99957502028685596</v>
      </c>
      <c r="D3357" s="11">
        <v>3.4039998711436601E-4</v>
      </c>
    </row>
    <row r="3358" spans="2:4" x14ac:dyDescent="0.4">
      <c r="B3358" s="114">
        <v>971.19999999996196</v>
      </c>
      <c r="C3358" s="11">
        <v>0.99958418470403998</v>
      </c>
      <c r="D3358" s="11">
        <v>3.3227446170402101E-4</v>
      </c>
    </row>
    <row r="3359" spans="2:4" x14ac:dyDescent="0.4">
      <c r="B3359" s="114">
        <v>971.39999999996201</v>
      </c>
      <c r="C3359" s="11">
        <v>0.99959389978772495</v>
      </c>
      <c r="D3359" s="11">
        <v>3.2374876756815401E-4</v>
      </c>
    </row>
    <row r="3360" spans="2:4" x14ac:dyDescent="0.4">
      <c r="B3360" s="114">
        <v>971.59999999996205</v>
      </c>
      <c r="C3360" s="11">
        <v>0.99960405787629303</v>
      </c>
      <c r="D3360" s="11">
        <v>3.1491241984023E-4</v>
      </c>
    </row>
    <row r="3361" spans="2:4" x14ac:dyDescent="0.4">
      <c r="B3361" s="114">
        <v>971.79999999996198</v>
      </c>
      <c r="C3361" s="11">
        <v>0.99961455204817695</v>
      </c>
      <c r="D3361" s="11">
        <v>3.05853286731771E-4</v>
      </c>
    </row>
    <row r="3362" spans="2:4" x14ac:dyDescent="0.4">
      <c r="B3362" s="114">
        <v>971.99999999996203</v>
      </c>
      <c r="C3362" s="11">
        <v>0.99962527870946905</v>
      </c>
      <c r="D3362" s="11">
        <v>2.9665557346140699E-4</v>
      </c>
    </row>
    <row r="3363" spans="2:4" x14ac:dyDescent="0.4">
      <c r="B3363" s="114">
        <v>972.19999999996196</v>
      </c>
      <c r="C3363" s="11">
        <v>0.99963613978292498</v>
      </c>
      <c r="D3363" s="11">
        <v>2.8739815768179098E-4</v>
      </c>
    </row>
    <row r="3364" spans="2:4" x14ac:dyDescent="0.4">
      <c r="B3364" s="114">
        <v>972.39999999996201</v>
      </c>
      <c r="C3364" s="11">
        <v>0.99964704443025998</v>
      </c>
      <c r="D3364" s="11">
        <v>2.7815332178651302E-4</v>
      </c>
    </row>
    <row r="3365" spans="2:4" x14ac:dyDescent="0.4">
      <c r="B3365" s="114">
        <v>972.59999999996205</v>
      </c>
      <c r="C3365" s="11">
        <v>0.99965791032449802</v>
      </c>
      <c r="D3365" s="11">
        <v>2.6898585462873E-4</v>
      </c>
    </row>
    <row r="3366" spans="2:4" x14ac:dyDescent="0.4">
      <c r="B3366" s="114">
        <v>972.79999999996198</v>
      </c>
      <c r="C3366" s="11">
        <v>0.99966866444578495</v>
      </c>
      <c r="D3366" s="11">
        <v>2.5995254101006502E-4</v>
      </c>
    </row>
    <row r="3367" spans="2:4" x14ac:dyDescent="0.4">
      <c r="B3367" s="114">
        <v>972.99999999996203</v>
      </c>
      <c r="C3367" s="11">
        <v>0.99967924343998305</v>
      </c>
      <c r="D3367" s="11">
        <v>2.5110199928238399E-4</v>
      </c>
    </row>
    <row r="3368" spans="2:4" x14ac:dyDescent="0.4">
      <c r="B3368" s="114">
        <v>973.19999999996196</v>
      </c>
      <c r="C3368" s="11">
        <v>0.99968959360257603</v>
      </c>
      <c r="D3368" s="11">
        <v>2.42474810867537E-4</v>
      </c>
    </row>
    <row r="3369" spans="2:4" x14ac:dyDescent="0.4">
      <c r="B3369" s="114">
        <v>973.39999999996201</v>
      </c>
      <c r="C3369" s="11">
        <v>0.999699670557463</v>
      </c>
      <c r="D3369" s="11">
        <v>2.3410388231227201E-4</v>
      </c>
    </row>
    <row r="3370" spans="2:4" x14ac:dyDescent="0.4">
      <c r="B3370" s="114">
        <v>973.59999999996205</v>
      </c>
      <c r="C3370" s="11">
        <v>0.99970943870356299</v>
      </c>
      <c r="D3370" s="11">
        <v>2.2601497926940699E-4</v>
      </c>
    </row>
    <row r="3371" spans="2:4" x14ac:dyDescent="0.4">
      <c r="B3371" s="114">
        <v>973.79999999996198</v>
      </c>
      <c r="C3371" s="11">
        <v>0.99971887049949404</v>
      </c>
      <c r="D3371" s="11">
        <v>2.1822737532782501E-4</v>
      </c>
    </row>
    <row r="3372" spans="2:4" x14ac:dyDescent="0.4">
      <c r="B3372" s="114">
        <v>973.99999999996203</v>
      </c>
      <c r="C3372" s="11">
        <v>0.99972794564947098</v>
      </c>
      <c r="D3372" s="11">
        <v>2.1075456536198499E-4</v>
      </c>
    </row>
    <row r="3373" spans="2:4" x14ac:dyDescent="0.4">
      <c r="B3373" s="114">
        <v>974.19999999996196</v>
      </c>
      <c r="C3373" s="11">
        <v>0.99973665024233005</v>
      </c>
      <c r="D3373" s="11">
        <v>2.0360500168041201E-4</v>
      </c>
    </row>
    <row r="3374" spans="2:4" x14ac:dyDescent="0.4">
      <c r="B3374" s="114">
        <v>974.39999999996201</v>
      </c>
      <c r="C3374" s="11">
        <v>0.999744975885276</v>
      </c>
      <c r="D3374" s="11">
        <v>1.9678282024467901E-4</v>
      </c>
    </row>
    <row r="3375" spans="2:4" x14ac:dyDescent="0.4">
      <c r="B3375" s="114">
        <v>974.59999999996205</v>
      </c>
      <c r="C3375" s="11">
        <v>0.99975291887613305</v>
      </c>
      <c r="D3375" s="11">
        <v>1.9028853206540399E-4</v>
      </c>
    </row>
    <row r="3376" spans="2:4" x14ac:dyDescent="0.4">
      <c r="B3376" s="114">
        <v>974.79999999996198</v>
      </c>
      <c r="C3376" s="11">
        <v>0.99976047942385604</v>
      </c>
      <c r="D3376" s="11">
        <v>1.8411966442155001E-4</v>
      </c>
    </row>
    <row r="3377" spans="2:4" x14ac:dyDescent="0.4">
      <c r="B3377" s="114">
        <v>974.99999999996203</v>
      </c>
      <c r="C3377" s="11">
        <v>0.99976766093371405</v>
      </c>
      <c r="D3377" s="11">
        <v>1.7827134196049399E-4</v>
      </c>
    </row>
    <row r="3378" spans="2:4" x14ac:dyDescent="0.4">
      <c r="B3378" s="114">
        <v>975.19999999996196</v>
      </c>
      <c r="C3378" s="11">
        <v>0.99977446936617198</v>
      </c>
      <c r="D3378" s="11">
        <v>1.7273680300281601E-4</v>
      </c>
    </row>
    <row r="3379" spans="2:4" x14ac:dyDescent="0.4">
      <c r="B3379" s="114">
        <v>975.39999999996201</v>
      </c>
      <c r="C3379" s="11">
        <v>0.99978091267202795</v>
      </c>
      <c r="D3379" s="11">
        <v>1.6750785044143901E-4</v>
      </c>
    </row>
    <row r="3380" spans="2:4" x14ac:dyDescent="0.4">
      <c r="B3380" s="114">
        <v>975.59999999996205</v>
      </c>
      <c r="C3380" s="11">
        <v>0.999787000302368</v>
      </c>
      <c r="D3380" s="11">
        <v>1.6257523944699401E-4</v>
      </c>
    </row>
    <row r="3381" spans="2:4" x14ac:dyDescent="0.4">
      <c r="B3381" s="114">
        <v>975.79999999996198</v>
      </c>
      <c r="C3381" s="11">
        <v>0.99979274278949803</v>
      </c>
      <c r="D3381" s="11">
        <v>1.57929006066289E-4</v>
      </c>
    </row>
    <row r="3382" spans="2:4" x14ac:dyDescent="0.4">
      <c r="B3382" s="114">
        <v>975.99999999996203</v>
      </c>
      <c r="C3382" s="11">
        <v>0.99979815139327199</v>
      </c>
      <c r="D3382" s="11">
        <v>1.5355874192076599E-4</v>
      </c>
    </row>
    <row r="3383" spans="2:4" x14ac:dyDescent="0.4">
      <c r="B3383" s="114">
        <v>976.19999999996196</v>
      </c>
      <c r="C3383" s="11">
        <v>0.999803237809614</v>
      </c>
      <c r="D3383" s="11">
        <v>1.4945381940761901E-4</v>
      </c>
    </row>
    <row r="3384" spans="2:4" x14ac:dyDescent="0.4">
      <c r="B3384" s="114">
        <v>976.39999999996201</v>
      </c>
      <c r="C3384" s="11">
        <v>0.99980801393543794</v>
      </c>
      <c r="D3384" s="11">
        <v>1.4560357355985701E-4</v>
      </c>
    </row>
    <row r="3385" spans="2:4" x14ac:dyDescent="0.4">
      <c r="B3385" s="114">
        <v>976.59999999996103</v>
      </c>
      <c r="C3385" s="11">
        <v>0.99981249165847297</v>
      </c>
      <c r="D3385" s="11">
        <v>1.4199745642704201E-4</v>
      </c>
    </row>
    <row r="3386" spans="2:4" x14ac:dyDescent="0.4">
      <c r="B3386" s="114">
        <v>976.79999999996198</v>
      </c>
      <c r="C3386" s="11">
        <v>0.99981668269641899</v>
      </c>
      <c r="D3386" s="11">
        <v>1.38625154875262E-4</v>
      </c>
    </row>
    <row r="3387" spans="2:4" x14ac:dyDescent="0.4">
      <c r="B3387" s="114">
        <v>976.99999999996203</v>
      </c>
      <c r="C3387" s="11">
        <v>0.99982059847317795</v>
      </c>
      <c r="D3387" s="11">
        <v>1.35476680309961E-4</v>
      </c>
    </row>
    <row r="3388" spans="2:4" x14ac:dyDescent="0.4">
      <c r="B3388" s="114">
        <v>977.19999999996196</v>
      </c>
      <c r="C3388" s="11">
        <v>0.99982425002301001</v>
      </c>
      <c r="D3388" s="11">
        <v>1.3254243648608001E-4</v>
      </c>
    </row>
    <row r="3389" spans="2:4" x14ac:dyDescent="0.4">
      <c r="B3389" s="114">
        <v>977.39999999996098</v>
      </c>
      <c r="C3389" s="11">
        <v>0.999827647917926</v>
      </c>
      <c r="D3389" s="11">
        <v>1.29813269262325E-4</v>
      </c>
    </row>
    <row r="3390" spans="2:4" x14ac:dyDescent="0.4">
      <c r="B3390" s="114">
        <v>977.59999999996103</v>
      </c>
      <c r="C3390" s="11">
        <v>0.99983080221415099</v>
      </c>
      <c r="D3390" s="11">
        <v>1.27280501644897E-4</v>
      </c>
    </row>
    <row r="3391" spans="2:4" x14ac:dyDescent="0.4">
      <c r="B3391" s="114">
        <v>977.79999999996198</v>
      </c>
      <c r="C3391" s="11">
        <v>0.99983372241408797</v>
      </c>
      <c r="D3391" s="11">
        <v>1.2493595698904301E-4</v>
      </c>
    </row>
    <row r="3392" spans="2:4" x14ac:dyDescent="0.4">
      <c r="B3392" s="114">
        <v>977.99999999996101</v>
      </c>
      <c r="C3392" s="11">
        <v>0.999836417440777</v>
      </c>
      <c r="D3392" s="11">
        <v>1.2277197279288599E-4</v>
      </c>
    </row>
    <row r="3393" spans="2:4" x14ac:dyDescent="0.4">
      <c r="B3393" s="114">
        <v>978.19999999996105</v>
      </c>
      <c r="C3393" s="11">
        <v>0.99983889562170802</v>
      </c>
      <c r="D3393" s="11">
        <v>1.2078140656538599E-4</v>
      </c>
    </row>
    <row r="3394" spans="2:4" x14ac:dyDescent="0.4">
      <c r="B3394" s="114">
        <v>978.39999999996098</v>
      </c>
      <c r="C3394" s="11">
        <v>0.99984116468163198</v>
      </c>
      <c r="D3394" s="11">
        <v>1.18957633222083E-4</v>
      </c>
    </row>
    <row r="3395" spans="2:4" x14ac:dyDescent="0.4">
      <c r="B3395" s="114">
        <v>978.59999999996103</v>
      </c>
      <c r="C3395" s="11">
        <v>0.99984323174562095</v>
      </c>
      <c r="D3395" s="11">
        <v>1.1729454051695301E-4</v>
      </c>
    </row>
    <row r="3396" spans="2:4" x14ac:dyDescent="0.4">
      <c r="B3396" s="114">
        <v>978.79999999996096</v>
      </c>
      <c r="C3396" s="11">
        <v>0.99984510334201304</v>
      </c>
      <c r="D3396" s="11">
        <v>1.15786522912891E-4</v>
      </c>
    </row>
    <row r="3397" spans="2:4" x14ac:dyDescent="0.4">
      <c r="B3397" s="114">
        <v>978.99999999996101</v>
      </c>
      <c r="C3397" s="11">
        <v>0.99984678540761496</v>
      </c>
      <c r="D3397" s="11">
        <v>1.14428473115297E-4</v>
      </c>
    </row>
    <row r="3398" spans="2:4" x14ac:dyDescent="0.4">
      <c r="B3398" s="114">
        <v>979.19999999996105</v>
      </c>
      <c r="C3398" s="11">
        <v>0.99984828329513498</v>
      </c>
      <c r="D3398" s="11">
        <v>1.13215772161429E-4</v>
      </c>
    </row>
    <row r="3399" spans="2:4" x14ac:dyDescent="0.4">
      <c r="B3399" s="114">
        <v>979.39999999996098</v>
      </c>
      <c r="C3399" s="11">
        <v>0.99984960178208104</v>
      </c>
      <c r="D3399" s="11">
        <v>1.12144278680219E-4</v>
      </c>
    </row>
    <row r="3400" spans="2:4" x14ac:dyDescent="0.4">
      <c r="B3400" s="114">
        <v>979.59999999996103</v>
      </c>
      <c r="C3400" s="11">
        <v>0.99985074508045801</v>
      </c>
      <c r="D3400" s="11">
        <v>1.1121031780869E-4</v>
      </c>
    </row>
    <row r="3401" spans="2:4" x14ac:dyDescent="0.4">
      <c r="B3401" s="114">
        <v>979.79999999996096</v>
      </c>
      <c r="C3401" s="11">
        <v>0.99985171684672602</v>
      </c>
      <c r="D3401" s="11">
        <v>1.1041067014326301E-4</v>
      </c>
    </row>
    <row r="3402" spans="2:4" x14ac:dyDescent="0.4">
      <c r="B3402" s="114">
        <v>979.99999999996101</v>
      </c>
      <c r="C3402" s="11">
        <v>0.99985252019167903</v>
      </c>
      <c r="D3402" s="11">
        <v>1.09742561013392E-4</v>
      </c>
    </row>
    <row r="3403" spans="2:4" x14ac:dyDescent="0.4">
      <c r="B3403" s="114">
        <v>980.19999999996105</v>
      </c>
      <c r="C3403" s="11">
        <v>0.99985315768764405</v>
      </c>
      <c r="D3403" s="11">
        <v>1.0920365293770001E-4</v>
      </c>
    </row>
    <row r="3404" spans="2:4" x14ac:dyDescent="0.4">
      <c r="B3404" s="114">
        <v>980.39999999996098</v>
      </c>
      <c r="C3404" s="11">
        <v>0.99985363136852901</v>
      </c>
      <c r="D3404" s="11">
        <v>1.08792045667582E-4</v>
      </c>
    </row>
    <row r="3405" spans="2:4" x14ac:dyDescent="0.4">
      <c r="B3405" s="114">
        <v>980.59999999996103</v>
      </c>
      <c r="C3405" s="11">
        <v>0.99985394274095996</v>
      </c>
      <c r="D3405" s="11">
        <v>1.08506262343246E-4</v>
      </c>
    </row>
    <row r="3406" spans="2:4" x14ac:dyDescent="0.4">
      <c r="B3406" s="114">
        <v>980.79999999996096</v>
      </c>
      <c r="C3406" s="11">
        <v>0.99985409279312498</v>
      </c>
      <c r="D3406" s="11">
        <v>1.08345239419483E-4</v>
      </c>
    </row>
    <row r="3407" spans="2:4" x14ac:dyDescent="0.4">
      <c r="B3407" s="114">
        <v>980.99999999996101</v>
      </c>
      <c r="C3407" s="11">
        <v>0.99985408200096204</v>
      </c>
      <c r="D3407" s="11">
        <v>1.08308319708655E-4</v>
      </c>
    </row>
    <row r="3408" spans="2:4" x14ac:dyDescent="0.4">
      <c r="B3408" s="114">
        <v>981.19999999996105</v>
      </c>
      <c r="C3408" s="11">
        <v>0.99985391033343296</v>
      </c>
      <c r="D3408" s="11">
        <v>1.08395246234724E-4</v>
      </c>
    </row>
    <row r="3409" spans="2:4" x14ac:dyDescent="0.4">
      <c r="B3409" s="114">
        <v>981.39999999996098</v>
      </c>
      <c r="C3409" s="11">
        <v>0.99985357725706503</v>
      </c>
      <c r="D3409" s="11">
        <v>1.08606156795623E-4</v>
      </c>
    </row>
    <row r="3410" spans="2:4" x14ac:dyDescent="0.4">
      <c r="B3410" s="114">
        <v>981.59999999996103</v>
      </c>
      <c r="C3410" s="11">
        <v>0.99985308173986198</v>
      </c>
      <c r="D3410" s="11">
        <v>1.08941579084023E-4</v>
      </c>
    </row>
    <row r="3411" spans="2:4" x14ac:dyDescent="0.4">
      <c r="B3411" s="114">
        <v>981.79999999996096</v>
      </c>
      <c r="C3411" s="11">
        <v>0.99985242225488902</v>
      </c>
      <c r="D3411" s="11">
        <v>1.09402426165042E-4</v>
      </c>
    </row>
    <row r="3412" spans="2:4" x14ac:dyDescent="0.4">
      <c r="B3412" s="114">
        <v>981.99999999996101</v>
      </c>
      <c r="C3412" s="11">
        <v>0.99985159678382896</v>
      </c>
      <c r="D3412" s="11">
        <v>1.0998999205193099E-4</v>
      </c>
    </row>
    <row r="3413" spans="2:4" x14ac:dyDescent="0.4">
      <c r="B3413" s="114">
        <v>982.19999999996105</v>
      </c>
      <c r="C3413" s="11">
        <v>0.99985060282521798</v>
      </c>
      <c r="D3413" s="11">
        <v>1.10705942499389E-4</v>
      </c>
    </row>
    <row r="3414" spans="2:4" x14ac:dyDescent="0.4">
      <c r="B3414" s="114">
        <v>982.39999999996098</v>
      </c>
      <c r="C3414" s="11">
        <v>0.99984943741455401</v>
      </c>
      <c r="D3414" s="11">
        <v>1.11552294204444E-4</v>
      </c>
    </row>
    <row r="3415" spans="2:4" x14ac:dyDescent="0.4">
      <c r="B3415" s="114">
        <v>982.59999999996103</v>
      </c>
      <c r="C3415" s="11">
        <v>0.99984809712185596</v>
      </c>
      <c r="D3415" s="11">
        <v>1.12531418620605E-4</v>
      </c>
    </row>
    <row r="3416" spans="2:4" x14ac:dyDescent="0.4">
      <c r="B3416" s="114">
        <v>982.79999999996096</v>
      </c>
      <c r="C3416" s="11">
        <v>0.99984657805710897</v>
      </c>
      <c r="D3416" s="11">
        <v>1.13646037452309E-4</v>
      </c>
    </row>
    <row r="3417" spans="2:4" x14ac:dyDescent="0.4">
      <c r="B3417" s="114">
        <v>982.99999999996101</v>
      </c>
      <c r="C3417" s="11">
        <v>0.99984487588279203</v>
      </c>
      <c r="D3417" s="11">
        <v>1.14899211525731E-4</v>
      </c>
    </row>
    <row r="3418" spans="2:4" x14ac:dyDescent="0.4">
      <c r="B3418" s="114">
        <v>983.19999999996105</v>
      </c>
      <c r="C3418" s="11">
        <v>0.99984298583084397</v>
      </c>
      <c r="D3418" s="11">
        <v>1.16294326286626E-4</v>
      </c>
    </row>
    <row r="3419" spans="2:4" x14ac:dyDescent="0.4">
      <c r="B3419" s="114">
        <v>983.39999999996098</v>
      </c>
      <c r="C3419" s="11">
        <v>0.99984090272545001</v>
      </c>
      <c r="D3419" s="11">
        <v>1.17835072896539E-4</v>
      </c>
    </row>
    <row r="3420" spans="2:4" x14ac:dyDescent="0.4">
      <c r="B3420" s="114">
        <v>983.59999999996103</v>
      </c>
      <c r="C3420" s="11">
        <v>0.999838621013177</v>
      </c>
      <c r="D3420" s="11">
        <v>1.19525423706488E-4</v>
      </c>
    </row>
    <row r="3421" spans="2:4" x14ac:dyDescent="0.4">
      <c r="B3421" s="114">
        <v>983.79999999996096</v>
      </c>
      <c r="C3421" s="11">
        <v>0.99983613480243405</v>
      </c>
      <c r="D3421" s="11">
        <v>1.21369600667454E-4</v>
      </c>
    </row>
    <row r="3422" spans="2:4" x14ac:dyDescent="0.4">
      <c r="B3422" s="114">
        <v>983.99999999996101</v>
      </c>
      <c r="C3422" s="11">
        <v>0.99983343791443402</v>
      </c>
      <c r="D3422" s="11">
        <v>1.2337203498908E-4</v>
      </c>
    </row>
    <row r="3423" spans="2:4" x14ac:dyDescent="0.4">
      <c r="B3423" s="114">
        <v>984.19999999996105</v>
      </c>
      <c r="C3423" s="11">
        <v>0.99983052394328897</v>
      </c>
      <c r="D3423" s="11">
        <v>1.2553732104573099E-4</v>
      </c>
    </row>
    <row r="3424" spans="2:4" x14ac:dyDescent="0.4">
      <c r="B3424" s="114">
        <v>984.39999999996098</v>
      </c>
      <c r="C3424" s="11">
        <v>0.99982738632129997</v>
      </c>
      <c r="D3424" s="11">
        <v>1.2787016904884199E-4</v>
      </c>
    </row>
    <row r="3425" spans="2:4" x14ac:dyDescent="0.4">
      <c r="B3425" s="114">
        <v>984.59999999996103</v>
      </c>
      <c r="C3425" s="11">
        <v>0.99982401843243995</v>
      </c>
      <c r="D3425" s="11">
        <v>1.3037531396460999E-4</v>
      </c>
    </row>
    <row r="3426" spans="2:4" x14ac:dyDescent="0.4">
      <c r="B3426" s="114">
        <v>984.79999999996096</v>
      </c>
      <c r="C3426" s="11">
        <v>0.99982041374334996</v>
      </c>
      <c r="D3426" s="11">
        <v>1.3305741340507001E-4</v>
      </c>
    </row>
    <row r="3427" spans="2:4" x14ac:dyDescent="0.4">
      <c r="B3427" s="114">
        <v>984.99999999996101</v>
      </c>
      <c r="C3427" s="11">
        <v>0.99981656595861901</v>
      </c>
      <c r="D3427" s="11">
        <v>1.35920928335572E-4</v>
      </c>
    </row>
    <row r="3428" spans="2:4" x14ac:dyDescent="0.4">
      <c r="B3428" s="114">
        <v>985.19999999996105</v>
      </c>
      <c r="C3428" s="11">
        <v>0.99981246920954503</v>
      </c>
      <c r="D3428" s="11">
        <v>1.38969978531062E-4</v>
      </c>
    </row>
    <row r="3429" spans="2:4" x14ac:dyDescent="0.4">
      <c r="B3429" s="114">
        <v>985.39999999996098</v>
      </c>
      <c r="C3429" s="11">
        <v>0.99980811828135696</v>
      </c>
      <c r="D3429" s="11">
        <v>1.4220816903554899E-4</v>
      </c>
    </row>
    <row r="3430" spans="2:4" x14ac:dyDescent="0.4">
      <c r="B3430" s="114">
        <v>985.59999999996103</v>
      </c>
      <c r="C3430" s="11">
        <v>0.99980350888417102</v>
      </c>
      <c r="D3430" s="11">
        <v>1.45638383793413E-4</v>
      </c>
    </row>
    <row r="3431" spans="2:4" x14ac:dyDescent="0.4">
      <c r="B3431" s="114">
        <v>985.79999999996096</v>
      </c>
      <c r="C3431" s="11">
        <v>0.99979863797262503</v>
      </c>
      <c r="D3431" s="11">
        <v>1.49262542730876E-4</v>
      </c>
    </row>
    <row r="3432" spans="2:4" x14ac:dyDescent="0.4">
      <c r="B3432" s="114">
        <v>985.99999999996101</v>
      </c>
      <c r="C3432" s="11">
        <v>0.99979350411893297</v>
      </c>
      <c r="D3432" s="11">
        <v>1.53081318958508E-4</v>
      </c>
    </row>
    <row r="3433" spans="2:4" x14ac:dyDescent="0.4">
      <c r="B3433" s="114">
        <v>986.19999999996105</v>
      </c>
      <c r="C3433" s="11">
        <v>0.99978810794275796</v>
      </c>
      <c r="D3433" s="11">
        <v>1.5709381320125299E-4</v>
      </c>
    </row>
    <row r="3434" spans="2:4" x14ac:dyDescent="0.4">
      <c r="B3434" s="114">
        <v>986.39999999996098</v>
      </c>
      <c r="C3434" s="11">
        <v>0.999782452599843</v>
      </c>
      <c r="D3434" s="11">
        <v>1.6129718376083299E-4</v>
      </c>
    </row>
    <row r="3435" spans="2:4" x14ac:dyDescent="0.4">
      <c r="B3435" s="114">
        <v>986.59999999996103</v>
      </c>
      <c r="C3435" s="11">
        <v>0.99977654432972396</v>
      </c>
      <c r="D3435" s="11">
        <v>1.65686235546956E-4</v>
      </c>
    </row>
    <row r="3436" spans="2:4" x14ac:dyDescent="0.4">
      <c r="B3436" s="114">
        <v>986.79999999996096</v>
      </c>
      <c r="C3436" s="11">
        <v>0.999770393057408</v>
      </c>
      <c r="D3436" s="11">
        <v>1.7025296912073301E-4</v>
      </c>
    </row>
    <row r="3437" spans="2:4" x14ac:dyDescent="0.4">
      <c r="B3437" s="114">
        <v>986.99999999996101</v>
      </c>
      <c r="C3437" s="11">
        <v>0.99976401304036</v>
      </c>
      <c r="D3437" s="11">
        <v>1.7498609715128701E-4</v>
      </c>
    </row>
    <row r="3438" spans="2:4" x14ac:dyDescent="0.4">
      <c r="B3438" s="114">
        <v>987.19999999996105</v>
      </c>
      <c r="C3438" s="11">
        <v>0.999757423545788</v>
      </c>
      <c r="D3438" s="11">
        <v>1.7987054048826799E-4</v>
      </c>
    </row>
    <row r="3439" spans="2:4" x14ac:dyDescent="0.4">
      <c r="B3439" s="114">
        <v>987.39999999996098</v>
      </c>
      <c r="C3439" s="11">
        <v>0.99975064953570703</v>
      </c>
      <c r="D3439" s="11">
        <v>1.84886921427185E-4</v>
      </c>
    </row>
    <row r="3440" spans="2:4" x14ac:dyDescent="0.4">
      <c r="B3440" s="114">
        <v>987.59999999996103</v>
      </c>
      <c r="C3440" s="11">
        <v>0.99974372232867004</v>
      </c>
      <c r="D3440" s="11">
        <v>1.9001107829021399E-4</v>
      </c>
    </row>
    <row r="3441" spans="2:4" x14ac:dyDescent="0.4">
      <c r="B3441" s="114">
        <v>987.79999999996096</v>
      </c>
      <c r="C3441" s="11">
        <v>0.99973668019753603</v>
      </c>
      <c r="D3441" s="11">
        <v>1.9521363249784299E-4</v>
      </c>
    </row>
    <row r="3442" spans="2:4" x14ac:dyDescent="0.4">
      <c r="B3442" s="114">
        <v>987.99999999996101</v>
      </c>
      <c r="C3442" s="11">
        <v>0.99972956885350905</v>
      </c>
      <c r="D3442" s="11">
        <v>2.0045964627638701E-4</v>
      </c>
    </row>
    <row r="3443" spans="2:4" x14ac:dyDescent="0.4">
      <c r="B3443" s="114">
        <v>988.19999999996105</v>
      </c>
      <c r="C3443" s="11">
        <v>0.99972244176772695</v>
      </c>
      <c r="D3443" s="11">
        <v>2.05708407203545E-4</v>
      </c>
    </row>
    <row r="3444" spans="2:4" x14ac:dyDescent="0.4">
      <c r="B3444" s="114">
        <v>988.39999999996098</v>
      </c>
      <c r="C3444" s="11">
        <v>0.99971536027646002</v>
      </c>
      <c r="D3444" s="11">
        <v>2.1091337949129599E-4</v>
      </c>
    </row>
    <row r="3445" spans="2:4" x14ac:dyDescent="0.4">
      <c r="B3445" s="114">
        <v>988.59999999996103</v>
      </c>
      <c r="C3445" s="11">
        <v>0.99970839332656403</v>
      </c>
      <c r="D3445" s="11">
        <v>2.1602243566341199E-4</v>
      </c>
    </row>
    <row r="3446" spans="2:4" x14ac:dyDescent="0.4">
      <c r="B3446" s="114">
        <v>988.79999999996096</v>
      </c>
      <c r="C3446" s="11">
        <v>0.99970161687634496</v>
      </c>
      <c r="D3446" s="11">
        <v>2.2097835033825801E-4</v>
      </c>
    </row>
    <row r="3447" spans="2:4" x14ac:dyDescent="0.4">
      <c r="B3447" s="114">
        <v>988.99999999996101</v>
      </c>
      <c r="C3447" s="11">
        <v>0.99969511289604196</v>
      </c>
      <c r="D3447" s="11">
        <v>2.2571959698609401E-4</v>
      </c>
    </row>
    <row r="3448" spans="2:4" x14ac:dyDescent="0.4">
      <c r="B3448" s="114">
        <v>989.19999999996105</v>
      </c>
      <c r="C3448" s="11">
        <v>0.99968896793143402</v>
      </c>
      <c r="D3448" s="11">
        <v>2.3018147311196799E-4</v>
      </c>
    </row>
    <row r="3449" spans="2:4" x14ac:dyDescent="0.4">
      <c r="B3449" s="114">
        <v>989.39999999996098</v>
      </c>
      <c r="C3449" s="11">
        <v>0.99968327123235801</v>
      </c>
      <c r="D3449" s="11">
        <v>2.3429754897817201E-4</v>
      </c>
    </row>
    <row r="3450" spans="2:4" x14ac:dyDescent="0.4">
      <c r="B3450" s="114">
        <v>989.59999999996103</v>
      </c>
      <c r="C3450" s="11">
        <v>0.99967811248278104</v>
      </c>
      <c r="D3450" s="11">
        <v>2.38001407894765E-4</v>
      </c>
    </row>
    <row r="3451" spans="2:4" x14ac:dyDescent="0.4">
      <c r="B3451" s="114">
        <v>989.79999999996096</v>
      </c>
      <c r="C3451" s="11">
        <v>0.99967357920715305</v>
      </c>
      <c r="D3451" s="11">
        <v>2.41228617125003E-4</v>
      </c>
    </row>
    <row r="3452" spans="2:4" x14ac:dyDescent="0.4">
      <c r="B3452" s="114">
        <v>989.99999999996101</v>
      </c>
      <c r="C3452" s="11">
        <v>0.99966975396397995</v>
      </c>
      <c r="D3452" s="11">
        <v>2.4391884106550999E-4</v>
      </c>
    </row>
    <row r="3453" spans="2:4" x14ac:dyDescent="0.4">
      <c r="B3453" s="114">
        <v>990.19999999996105</v>
      </c>
      <c r="C3453" s="11">
        <v>0.99966671146233399</v>
      </c>
      <c r="D3453" s="11">
        <v>2.4601799214862998E-4</v>
      </c>
    </row>
    <row r="3454" spans="2:4" x14ac:dyDescent="0.4">
      <c r="B3454" s="114">
        <v>990.39999999996098</v>
      </c>
      <c r="C3454" s="11">
        <v>0.999664515762412</v>
      </c>
      <c r="D3454" s="11">
        <v>2.4748029728640698E-4</v>
      </c>
    </row>
    <row r="3455" spans="2:4" x14ac:dyDescent="0.4">
      <c r="B3455" s="114">
        <v>990.59999999996103</v>
      </c>
      <c r="C3455" s="11">
        <v>0.999663217771806</v>
      </c>
      <c r="D3455" s="11">
        <v>2.4827010727571802E-4</v>
      </c>
    </row>
    <row r="3456" spans="2:4" x14ac:dyDescent="0.4">
      <c r="B3456" s="114">
        <v>990.79999999996096</v>
      </c>
      <c r="C3456" s="11">
        <v>0.99966285313758396</v>
      </c>
      <c r="D3456" s="11">
        <v>2.4836338841032802E-4</v>
      </c>
    </row>
    <row r="3457" spans="2:4" x14ac:dyDescent="0.4">
      <c r="B3457" s="114">
        <v>990.99999999996101</v>
      </c>
      <c r="C3457" s="11">
        <v>0.999663440682236</v>
      </c>
      <c r="D3457" s="11">
        <v>2.477487884601E-4</v>
      </c>
    </row>
    <row r="3458" spans="2:4" x14ac:dyDescent="0.4">
      <c r="B3458" s="114">
        <v>991.19999999996105</v>
      </c>
      <c r="C3458" s="11">
        <v>0.99966498149489902</v>
      </c>
      <c r="D3458" s="11">
        <v>2.46428199163673E-4</v>
      </c>
    </row>
    <row r="3459" spans="2:4" x14ac:dyDescent="0.4">
      <c r="B3459" s="114">
        <v>991.39999999996098</v>
      </c>
      <c r="C3459" s="11">
        <v>0.99966745874224905</v>
      </c>
      <c r="D3459" s="11">
        <v>2.4441677629312002E-4</v>
      </c>
    </row>
    <row r="3460" spans="2:4" x14ac:dyDescent="0.4">
      <c r="B3460" s="114">
        <v>991.59999999996103</v>
      </c>
      <c r="C3460" s="11">
        <v>0.99967083821817704</v>
      </c>
      <c r="D3460" s="11">
        <v>2.4174241306253299E-4</v>
      </c>
    </row>
    <row r="3461" spans="2:4" x14ac:dyDescent="0.4">
      <c r="B3461" s="114">
        <v>991.79999999996096</v>
      </c>
      <c r="C3461" s="11">
        <v>0.99967506960435104</v>
      </c>
      <c r="D3461" s="11">
        <v>2.3844469750896699E-4</v>
      </c>
    </row>
    <row r="3462" spans="2:4" x14ac:dyDescent="0.4">
      <c r="B3462" s="114">
        <v>991.99999999996101</v>
      </c>
      <c r="C3462" s="11">
        <v>0.99968008836787603</v>
      </c>
      <c r="D3462" s="11">
        <v>2.3457341728199199E-4</v>
      </c>
    </row>
    <row r="3463" spans="2:4" x14ac:dyDescent="0.4">
      <c r="B3463" s="114">
        <v>992.19999999996105</v>
      </c>
      <c r="C3463" s="11">
        <v>0.99968581817831603</v>
      </c>
      <c r="D3463" s="11">
        <v>2.3018670379415599E-4</v>
      </c>
    </row>
    <row r="3464" spans="2:4" x14ac:dyDescent="0.4">
      <c r="B3464" s="114">
        <v>992.39999999996098</v>
      </c>
      <c r="C3464" s="11">
        <v>0.99969217369336405</v>
      </c>
      <c r="D3464" s="11">
        <v>2.2534892950481299E-4</v>
      </c>
    </row>
    <row r="3465" spans="2:4" x14ac:dyDescent="0.4">
      <c r="B3465" s="114">
        <v>992.59999999996103</v>
      </c>
      <c r="C3465" s="11">
        <v>0.99969906355716598</v>
      </c>
      <c r="D3465" s="11">
        <v>2.20128484917399E-4</v>
      </c>
    </row>
    <row r="3466" spans="2:4" x14ac:dyDescent="0.4">
      <c r="B3466" s="114">
        <v>992.79999999996096</v>
      </c>
      <c r="C3466" s="11">
        <v>0.99970639341824696</v>
      </c>
      <c r="D3466" s="11">
        <v>2.14595563925233E-4</v>
      </c>
    </row>
    <row r="3467" spans="2:4" x14ac:dyDescent="0.4">
      <c r="B3467" s="114">
        <v>992.99999999996101</v>
      </c>
      <c r="C3467" s="11">
        <v>0.99971406880102398</v>
      </c>
      <c r="D3467" s="11">
        <v>2.08820076953052E-4</v>
      </c>
    </row>
    <row r="3468" spans="2:4" x14ac:dyDescent="0.4">
      <c r="B3468" s="114">
        <v>993.19999999996105</v>
      </c>
      <c r="C3468" s="11">
        <v>0.999721997689348</v>
      </c>
      <c r="D3468" s="11">
        <v>2.02869792068264E-4</v>
      </c>
    </row>
    <row r="3469" spans="2:4" x14ac:dyDescent="0.4">
      <c r="B3469" s="114">
        <v>993.39999999996098</v>
      </c>
      <c r="C3469" s="11">
        <v>0.99973009271400903</v>
      </c>
      <c r="D3469" s="11">
        <v>1.96808777531279E-4</v>
      </c>
    </row>
    <row r="3470" spans="2:4" x14ac:dyDescent="0.4">
      <c r="B3470" s="114">
        <v>993.59999999996103</v>
      </c>
      <c r="C3470" s="11">
        <v>0.99973827287821704</v>
      </c>
      <c r="D3470" s="11">
        <v>1.9069618882565801E-4</v>
      </c>
    </row>
    <row r="3471" spans="2:4" x14ac:dyDescent="0.4">
      <c r="B3471" s="114">
        <v>993.79999999996096</v>
      </c>
      <c r="C3471" s="11">
        <v>0.99974646479711504</v>
      </c>
      <c r="D3471" s="11">
        <v>1.8458541300780899E-4</v>
      </c>
    </row>
    <row r="3472" spans="2:4" x14ac:dyDescent="0.4">
      <c r="B3472" s="114">
        <v>993.99999999996101</v>
      </c>
      <c r="C3472" s="11">
        <v>0.99975460346498801</v>
      </c>
      <c r="D3472" s="11">
        <v>1.78523556660147E-4</v>
      </c>
    </row>
    <row r="3473" spans="2:4" x14ac:dyDescent="0.4">
      <c r="B3473" s="114">
        <v>994.19999999996003</v>
      </c>
      <c r="C3473" s="11">
        <v>0.99976263259131304</v>
      </c>
      <c r="D3473" s="11">
        <v>1.72551245223749E-4</v>
      </c>
    </row>
    <row r="3474" spans="2:4" x14ac:dyDescent="0.4">
      <c r="B3474" s="114">
        <v>994.39999999996098</v>
      </c>
      <c r="C3474" s="11">
        <v>0.99977050456650796</v>
      </c>
      <c r="D3474" s="11">
        <v>1.6670268780475799E-4</v>
      </c>
    </row>
    <row r="3475" spans="2:4" x14ac:dyDescent="0.4">
      <c r="B3475" s="114">
        <v>994.59999999996103</v>
      </c>
      <c r="C3475" s="11">
        <v>0.99977818015063102</v>
      </c>
      <c r="D3475" s="11">
        <v>1.6100593591113099E-4</v>
      </c>
    </row>
    <row r="3476" spans="2:4" x14ac:dyDescent="0.4">
      <c r="B3476" s="114">
        <v>994.79999999996096</v>
      </c>
      <c r="C3476" s="11">
        <v>0.99978562794118297</v>
      </c>
      <c r="D3476" s="11">
        <v>1.5548329804074501E-4</v>
      </c>
    </row>
    <row r="3477" spans="2:4" x14ac:dyDescent="0.4">
      <c r="B3477" s="114">
        <v>994.99999999995998</v>
      </c>
      <c r="C3477" s="11">
        <v>0.99979282369209999</v>
      </c>
      <c r="D3477" s="11">
        <v>1.50151857346386E-4</v>
      </c>
    </row>
    <row r="3478" spans="2:4" x14ac:dyDescent="0.4">
      <c r="B3478" s="114">
        <v>995.19999999996003</v>
      </c>
      <c r="C3478" s="11">
        <v>0.99979974954838702</v>
      </c>
      <c r="D3478" s="11">
        <v>1.4502404558841699E-4</v>
      </c>
    </row>
    <row r="3479" spans="2:4" x14ac:dyDescent="0.4">
      <c r="B3479" s="114">
        <v>995.39999999996098</v>
      </c>
      <c r="C3479" s="11">
        <v>0.999806393247752</v>
      </c>
      <c r="D3479" s="11">
        <v>1.4010823669428899E-4</v>
      </c>
    </row>
    <row r="3480" spans="2:4" x14ac:dyDescent="0.4">
      <c r="B3480" s="114">
        <v>995.59999999996</v>
      </c>
      <c r="C3480" s="11">
        <v>0.99981274732907399</v>
      </c>
      <c r="D3480" s="11">
        <v>1.3540933165284301E-4</v>
      </c>
    </row>
    <row r="3481" spans="2:4" x14ac:dyDescent="0.4">
      <c r="B3481" s="114">
        <v>995.79999999996005</v>
      </c>
      <c r="C3481" s="11">
        <v>0.99981880837660297</v>
      </c>
      <c r="D3481" s="11">
        <v>1.3092931437776401E-4</v>
      </c>
    </row>
    <row r="3482" spans="2:4" x14ac:dyDescent="0.4">
      <c r="B3482" s="114">
        <v>995.99999999995998</v>
      </c>
      <c r="C3482" s="11">
        <v>0.99982457631933097</v>
      </c>
      <c r="D3482" s="11">
        <v>1.2666776508904099E-4</v>
      </c>
    </row>
    <row r="3483" spans="2:4" x14ac:dyDescent="0.4">
      <c r="B3483" s="114">
        <v>996.19999999996003</v>
      </c>
      <c r="C3483" s="11">
        <v>0.99983005379882905</v>
      </c>
      <c r="D3483" s="11">
        <v>1.22622322229774E-4</v>
      </c>
    </row>
    <row r="3484" spans="2:4" x14ac:dyDescent="0.4">
      <c r="B3484" s="114">
        <v>996.39999999995996</v>
      </c>
      <c r="C3484" s="11">
        <v>0.99983524561134396</v>
      </c>
      <c r="D3484" s="11">
        <v>1.18789089285924E-4</v>
      </c>
    </row>
    <row r="3485" spans="2:4" x14ac:dyDescent="0.4">
      <c r="B3485" s="114">
        <v>996.59999999996</v>
      </c>
      <c r="C3485" s="11">
        <v>0.99984015820988104</v>
      </c>
      <c r="D3485" s="11">
        <v>1.1516299604302699E-4</v>
      </c>
    </row>
    <row r="3486" spans="2:4" x14ac:dyDescent="0.4">
      <c r="B3486" s="114">
        <v>996.79999999996005</v>
      </c>
      <c r="C3486" s="11">
        <v>0.99984479928179004</v>
      </c>
      <c r="D3486" s="11">
        <v>1.11738104623434E-4</v>
      </c>
    </row>
    <row r="3487" spans="2:4" x14ac:dyDescent="0.4">
      <c r="B3487" s="114">
        <v>996.99999999995998</v>
      </c>
      <c r="C3487" s="11">
        <v>0.99984917739353596</v>
      </c>
      <c r="D3487" s="11">
        <v>1.08507866395484E-4</v>
      </c>
    </row>
    <row r="3488" spans="2:4" x14ac:dyDescent="0.4">
      <c r="B3488" s="114">
        <v>997.19999999996003</v>
      </c>
      <c r="C3488" s="11">
        <v>0.99985330169438202</v>
      </c>
      <c r="D3488" s="11">
        <v>1.0546533577469601E-4</v>
      </c>
    </row>
    <row r="3489" spans="2:4" x14ac:dyDescent="0.4">
      <c r="B3489" s="114">
        <v>997.39999999995996</v>
      </c>
      <c r="C3489" s="11">
        <v>0.99985718167242899</v>
      </c>
      <c r="D3489" s="11">
        <v>1.02603345821031E-4</v>
      </c>
    </row>
    <row r="3490" spans="2:4" x14ac:dyDescent="0.4">
      <c r="B3490" s="114">
        <v>997.59999999996</v>
      </c>
      <c r="C3490" s="11">
        <v>0.99986082695635403</v>
      </c>
      <c r="D3490" s="11">
        <v>9.9914650541930105E-5</v>
      </c>
    </row>
    <row r="3491" spans="2:4" x14ac:dyDescent="0.4">
      <c r="B3491" s="114">
        <v>997.79999999996005</v>
      </c>
      <c r="C3491" s="11">
        <v>0.99986424715654498</v>
      </c>
      <c r="D3491" s="11">
        <v>9.7392038594951703E-5</v>
      </c>
    </row>
    <row r="3492" spans="2:4" x14ac:dyDescent="0.4">
      <c r="B3492" s="114">
        <v>997.99999999995998</v>
      </c>
      <c r="C3492" s="11">
        <v>0.99986745173965097</v>
      </c>
      <c r="D3492" s="11">
        <v>9.5028422732965805E-5</v>
      </c>
    </row>
    <row r="3493" spans="2:4" x14ac:dyDescent="0.4">
      <c r="B3493" s="114">
        <v>998.19999999996003</v>
      </c>
      <c r="C3493" s="11">
        <v>0.99987044993124796</v>
      </c>
      <c r="D3493" s="11">
        <v>9.2816908912809695E-5</v>
      </c>
    </row>
    <row r="3494" spans="2:4" x14ac:dyDescent="0.4">
      <c r="B3494" s="114">
        <v>998.39999999995996</v>
      </c>
      <c r="C3494" s="11">
        <v>0.99987325064183097</v>
      </c>
      <c r="D3494" s="11">
        <v>9.0750848538366697E-5</v>
      </c>
    </row>
    <row r="3495" spans="2:4" x14ac:dyDescent="0.4">
      <c r="B3495" s="114">
        <v>998.59999999996</v>
      </c>
      <c r="C3495" s="11">
        <v>0.99987586241202797</v>
      </c>
      <c r="D3495" s="11">
        <v>8.8823876863081805E-5</v>
      </c>
    </row>
    <row r="3496" spans="2:4" x14ac:dyDescent="0.4">
      <c r="B3496" s="114">
        <v>998.79999999996005</v>
      </c>
      <c r="C3496" s="11">
        <v>0.99987829337339895</v>
      </c>
      <c r="D3496" s="11">
        <v>8.7029940160008001E-5</v>
      </c>
    </row>
    <row r="3497" spans="2:4" x14ac:dyDescent="0.4">
      <c r="B3497" s="114">
        <v>998.99999999995998</v>
      </c>
      <c r="C3497" s="11">
        <v>0.99988055122180797</v>
      </c>
      <c r="D3497" s="11">
        <v>8.5363313875374506E-5</v>
      </c>
    </row>
    <row r="3498" spans="2:4" x14ac:dyDescent="0.4">
      <c r="B3498" s="114">
        <v>999.19999999996003</v>
      </c>
      <c r="C3498" s="11">
        <v>0.99988264320076803</v>
      </c>
      <c r="D3498" s="11">
        <v>8.3818613634895395E-5</v>
      </c>
    </row>
    <row r="3499" spans="2:4" x14ac:dyDescent="0.4">
      <c r="B3499" s="114">
        <v>999.39999999995996</v>
      </c>
      <c r="C3499" s="11">
        <v>0.99988457609264103</v>
      </c>
      <c r="D3499" s="11">
        <v>8.2390800666565101E-5</v>
      </c>
    </row>
    <row r="3500" spans="2:4" x14ac:dyDescent="0.4">
      <c r="B3500" s="114">
        <v>999.59999999996</v>
      </c>
      <c r="C3500" s="11">
        <v>0.999886356215823</v>
      </c>
      <c r="D3500" s="11">
        <v>8.1075182937747801E-5</v>
      </c>
    </row>
    <row r="3501" spans="2:4" x14ac:dyDescent="0.4">
      <c r="B3501" s="114">
        <v>999.79999999996005</v>
      </c>
      <c r="C3501" s="11">
        <v>0.99988798942651602</v>
      </c>
      <c r="D3501" s="11">
        <v>7.9867413076610406E-5</v>
      </c>
    </row>
    <row r="3502" spans="2:4" x14ac:dyDescent="0.4">
      <c r="B3502" s="114">
        <v>999.99999999995998</v>
      </c>
      <c r="C3502" s="11">
        <v>0.99988948112382503</v>
      </c>
      <c r="D3502" s="11">
        <v>7.8763483954293094E-5</v>
      </c>
    </row>
    <row r="3503" spans="2:4" x14ac:dyDescent="0.4">
      <c r="B3503" s="114">
        <v>1000.19999999996</v>
      </c>
      <c r="C3503" s="11">
        <v>0.99989083625778497</v>
      </c>
      <c r="D3503" s="11">
        <v>7.7759722129309798E-5</v>
      </c>
    </row>
    <row r="3504" spans="2:4" x14ac:dyDescent="0.4">
      <c r="B3504" s="114">
        <v>1000.39999999996</v>
      </c>
      <c r="C3504" s="11">
        <v>0.99989205934088699</v>
      </c>
      <c r="D3504" s="11">
        <v>7.6852778703987904E-5</v>
      </c>
    </row>
    <row r="3505" spans="2:4" x14ac:dyDescent="0.4">
      <c r="B3505" s="114">
        <v>1000.59999999996</v>
      </c>
      <c r="C3505" s="11">
        <v>0.99989315445737004</v>
      </c>
      <c r="D3505" s="11">
        <v>7.6039622306093505E-5</v>
      </c>
    </row>
    <row r="3506" spans="2:4" x14ac:dyDescent="0.4">
      <c r="B3506" s="114">
        <v>1000.7999999999601</v>
      </c>
      <c r="C3506" s="11">
        <v>0.99989412527299304</v>
      </c>
      <c r="D3506" s="11">
        <v>7.5317531619472006E-5</v>
      </c>
    </row>
    <row r="3507" spans="2:4" x14ac:dyDescent="0.4">
      <c r="B3507" s="114">
        <v>1000.99999999996</v>
      </c>
      <c r="C3507" s="11">
        <v>0.99989497504522296</v>
      </c>
      <c r="D3507" s="11">
        <v>7.4684087590573106E-5</v>
      </c>
    </row>
    <row r="3508" spans="2:4" x14ac:dyDescent="0.4">
      <c r="B3508" s="114">
        <v>1001.19999999996</v>
      </c>
      <c r="C3508" s="11">
        <v>0.999895706633109</v>
      </c>
      <c r="D3508" s="11">
        <v>7.4137165922436501E-5</v>
      </c>
    </row>
    <row r="3509" spans="2:4" x14ac:dyDescent="0.4">
      <c r="B3509" s="114">
        <v>1001.39999999996</v>
      </c>
      <c r="C3509" s="11">
        <v>0.99989632250656402</v>
      </c>
      <c r="D3509" s="11">
        <v>7.3674930037146498E-5</v>
      </c>
    </row>
    <row r="3510" spans="2:4" x14ac:dyDescent="0.4">
      <c r="B3510" s="114">
        <v>1001.59999999996</v>
      </c>
      <c r="C3510" s="11">
        <v>0.99989682475489206</v>
      </c>
      <c r="D3510" s="11">
        <v>7.3295824646170505E-5</v>
      </c>
    </row>
    <row r="3511" spans="2:4" x14ac:dyDescent="0.4">
      <c r="B3511" s="114">
        <v>1001.7999999999601</v>
      </c>
      <c r="C3511" s="11">
        <v>0.999897215094387</v>
      </c>
      <c r="D3511" s="11">
        <v>7.2998570034289094E-5</v>
      </c>
    </row>
    <row r="3512" spans="2:4" x14ac:dyDescent="0.4">
      <c r="B3512" s="114">
        <v>1001.99999999996</v>
      </c>
      <c r="C3512" s="11">
        <v>0.99989749487488699</v>
      </c>
      <c r="D3512" s="11">
        <v>7.2782157135297594E-5</v>
      </c>
    </row>
    <row r="3513" spans="2:4" x14ac:dyDescent="0.4">
      <c r="B3513" s="114">
        <v>1002.19999999996</v>
      </c>
      <c r="C3513" s="11">
        <v>0.99989766508342703</v>
      </c>
      <c r="D3513" s="11">
        <v>7.26458446010211E-5</v>
      </c>
    </row>
    <row r="3514" spans="2:4" x14ac:dyDescent="0.4">
      <c r="B3514" s="114">
        <v>1002.39999999996</v>
      </c>
      <c r="C3514" s="11">
        <v>0.99989772634239904</v>
      </c>
      <c r="D3514" s="11">
        <v>7.2589159559674507E-5</v>
      </c>
    </row>
    <row r="3515" spans="2:4" x14ac:dyDescent="0.4">
      <c r="B3515" s="114">
        <v>1002.59999999996</v>
      </c>
      <c r="C3515" s="11">
        <v>0.99989767891677295</v>
      </c>
      <c r="D3515" s="11">
        <v>7.2611892821043605E-5</v>
      </c>
    </row>
    <row r="3516" spans="2:4" x14ac:dyDescent="0.4">
      <c r="B3516" s="114">
        <v>1002.7999999999601</v>
      </c>
      <c r="C3516" s="11">
        <v>0.99989752271753596</v>
      </c>
      <c r="D3516" s="11">
        <v>7.2714096565436998E-5</v>
      </c>
    </row>
    <row r="3517" spans="2:4" x14ac:dyDescent="0.4">
      <c r="B3517" s="114">
        <v>1002.99999999996</v>
      </c>
      <c r="C3517" s="11">
        <v>0.99989725730219903</v>
      </c>
      <c r="D3517" s="11">
        <v>7.2896083984669901E-5</v>
      </c>
    </row>
    <row r="3518" spans="2:4" x14ac:dyDescent="0.4">
      <c r="B3518" s="114">
        <v>1003.19999999996</v>
      </c>
      <c r="C3518" s="11">
        <v>0.99989688187415404</v>
      </c>
      <c r="D3518" s="11">
        <v>7.3158429836383304E-5</v>
      </c>
    </row>
    <row r="3519" spans="2:4" x14ac:dyDescent="0.4">
      <c r="B3519" s="114">
        <v>1003.39999999996</v>
      </c>
      <c r="C3519" s="11">
        <v>0.99989639528083996</v>
      </c>
      <c r="D3519" s="11">
        <v>7.3501971880375602E-5</v>
      </c>
    </row>
    <row r="3520" spans="2:4" x14ac:dyDescent="0.4">
      <c r="B3520" s="114">
        <v>1003.59999999996</v>
      </c>
      <c r="C3520" s="11">
        <v>0.99989579601081802</v>
      </c>
      <c r="D3520" s="11">
        <v>7.3927813151103105E-5</v>
      </c>
    </row>
    <row r="3521" spans="2:4" x14ac:dyDescent="0.4">
      <c r="B3521" s="114">
        <v>1003.7999999999601</v>
      </c>
      <c r="C3521" s="11">
        <v>0.99989508218984902</v>
      </c>
      <c r="D3521" s="11">
        <v>7.4437325003878999E-5</v>
      </c>
    </row>
    <row r="3522" spans="2:4" x14ac:dyDescent="0.4">
      <c r="B3522" s="114">
        <v>1003.99999999996</v>
      </c>
      <c r="C3522" s="11">
        <v>0.99989425157606204</v>
      </c>
      <c r="D3522" s="11">
        <v>7.5032150852720095E-5</v>
      </c>
    </row>
    <row r="3523" spans="2:4" x14ac:dyDescent="0.4">
      <c r="B3523" s="114">
        <v>1004.19999999996</v>
      </c>
      <c r="C3523" s="11">
        <v>0.99989330155491496</v>
      </c>
      <c r="D3523" s="11">
        <v>7.5714210599783395E-5</v>
      </c>
    </row>
    <row r="3524" spans="2:4" x14ac:dyDescent="0.4">
      <c r="B3524" s="114">
        <v>1004.39999999996</v>
      </c>
      <c r="C3524" s="11">
        <v>0.999892229134699</v>
      </c>
      <c r="D3524" s="11">
        <v>7.6485705766749998E-5</v>
      </c>
    </row>
    <row r="3525" spans="2:4" x14ac:dyDescent="0.4">
      <c r="B3525" s="114">
        <v>1004.59999999996</v>
      </c>
      <c r="C3525" s="11">
        <v>0.99989103093843801</v>
      </c>
      <c r="D3525" s="11">
        <v>7.7349124307172094E-5</v>
      </c>
    </row>
    <row r="3526" spans="2:4" x14ac:dyDescent="0.4">
      <c r="B3526" s="114">
        <v>1004.7999999999601</v>
      </c>
      <c r="C3526" s="11">
        <v>0.99988970319692005</v>
      </c>
      <c r="D3526" s="11">
        <v>7.83072456468795E-5</v>
      </c>
    </row>
    <row r="3527" spans="2:4" x14ac:dyDescent="0.4">
      <c r="B3527" s="114">
        <v>1004.99999999996</v>
      </c>
      <c r="C3527" s="11">
        <v>0.99988824174256896</v>
      </c>
      <c r="D3527" s="11">
        <v>7.9363145625198497E-5</v>
      </c>
    </row>
    <row r="3528" spans="2:4" x14ac:dyDescent="0.4">
      <c r="B3528" s="114">
        <v>1005.19999999996</v>
      </c>
      <c r="C3528" s="11">
        <v>0.99988664200410904</v>
      </c>
      <c r="D3528" s="11">
        <v>8.0520200910626197E-5</v>
      </c>
    </row>
    <row r="3529" spans="2:4" x14ac:dyDescent="0.4">
      <c r="B3529" s="114">
        <v>1005.39999999996</v>
      </c>
      <c r="C3529" s="11">
        <v>0.99988489900260102</v>
      </c>
      <c r="D3529" s="11">
        <v>8.1782092483850206E-5</v>
      </c>
    </row>
    <row r="3530" spans="2:4" x14ac:dyDescent="0.4">
      <c r="B3530" s="114">
        <v>1005.59999999996</v>
      </c>
      <c r="C3530" s="11">
        <v>0.99988300734949398</v>
      </c>
      <c r="D3530" s="11">
        <v>8.3152807687388494E-5</v>
      </c>
    </row>
    <row r="3531" spans="2:4" x14ac:dyDescent="0.4">
      <c r="B3531" s="114">
        <v>1005.7999999999601</v>
      </c>
      <c r="C3531" s="11">
        <v>0.99988096124757597</v>
      </c>
      <c r="D3531" s="11">
        <v>8.4636640229384001E-5</v>
      </c>
    </row>
    <row r="3532" spans="2:4" x14ac:dyDescent="0.4">
      <c r="B3532" s="114">
        <v>1005.99999999996</v>
      </c>
      <c r="C3532" s="11">
        <v>0.99987875449580399</v>
      </c>
      <c r="D3532" s="11">
        <v>8.6238187395904306E-5</v>
      </c>
    </row>
    <row r="3533" spans="2:4" x14ac:dyDescent="0.4">
      <c r="B3533" s="114">
        <v>1006.19999999996</v>
      </c>
      <c r="C3533" s="11">
        <v>0.99987638050328098</v>
      </c>
      <c r="D3533" s="11">
        <v>8.7962339973693195E-5</v>
      </c>
    </row>
    <row r="3534" spans="2:4" x14ac:dyDescent="0.4">
      <c r="B3534" s="114">
        <v>1006.39999999996</v>
      </c>
      <c r="C3534" s="11">
        <v>0.99987383231947602</v>
      </c>
      <c r="D3534" s="11">
        <v>8.9814258866369696E-5</v>
      </c>
    </row>
    <row r="3535" spans="2:4" x14ac:dyDescent="0.4">
      <c r="B3535" s="114">
        <v>1006.59999999996</v>
      </c>
      <c r="C3535" s="11">
        <v>0.99987110265039003</v>
      </c>
      <c r="D3535" s="11">
        <v>9.1799365978113002E-5</v>
      </c>
    </row>
    <row r="3536" spans="2:4" x14ac:dyDescent="0.4">
      <c r="B3536" s="114">
        <v>1006.7999999999601</v>
      </c>
      <c r="C3536" s="11">
        <v>0.99986818389098797</v>
      </c>
      <c r="D3536" s="11">
        <v>9.3923322015414498E-5</v>
      </c>
    </row>
    <row r="3537" spans="2:4" x14ac:dyDescent="0.4">
      <c r="B3537" s="114">
        <v>1006.99999999996</v>
      </c>
      <c r="C3537" s="11">
        <v>0.99986506817423904</v>
      </c>
      <c r="D3537" s="11">
        <v>9.6191991516800102E-5</v>
      </c>
    </row>
    <row r="3538" spans="2:4" x14ac:dyDescent="0.4">
      <c r="B3538" s="114">
        <v>1007.19999999996</v>
      </c>
      <c r="C3538" s="11">
        <v>0.99986174743600398</v>
      </c>
      <c r="D3538" s="11">
        <v>9.8611396273193806E-5</v>
      </c>
    </row>
    <row r="3539" spans="2:4" x14ac:dyDescent="0.4">
      <c r="B3539" s="114">
        <v>1007.39999999996</v>
      </c>
      <c r="C3539" s="11">
        <v>0.99985821349913295</v>
      </c>
      <c r="D3539" s="11">
        <v>1.01187654687704E-4</v>
      </c>
    </row>
    <row r="3540" spans="2:4" x14ac:dyDescent="0.4">
      <c r="B3540" s="114">
        <v>1007.59999999996</v>
      </c>
      <c r="C3540" s="11">
        <v>0.99985445818049501</v>
      </c>
      <c r="D3540" s="11">
        <v>1.0392690427682101E-4</v>
      </c>
    </row>
    <row r="3541" spans="2:4" x14ac:dyDescent="0.4">
      <c r="B3541" s="114">
        <v>1007.7999999999601</v>
      </c>
      <c r="C3541" s="11">
        <v>0.99985047342523603</v>
      </c>
      <c r="D3541" s="11">
        <v>1.0683520416558499E-4</v>
      </c>
    </row>
    <row r="3542" spans="2:4" x14ac:dyDescent="0.4">
      <c r="B3542" s="114">
        <v>1007.99999999996</v>
      </c>
      <c r="C3542" s="11">
        <v>0.99984625147287098</v>
      </c>
      <c r="D3542" s="11">
        <v>1.09918414100141E-4</v>
      </c>
    </row>
    <row r="3543" spans="2:4" x14ac:dyDescent="0.4">
      <c r="B3543" s="114">
        <v>1008.19999999996</v>
      </c>
      <c r="C3543" s="11">
        <v>0.999841785050121</v>
      </c>
      <c r="D3543" s="11">
        <v>1.13182054540586E-4</v>
      </c>
    </row>
    <row r="3544" spans="2:4" x14ac:dyDescent="0.4">
      <c r="B3544" s="114">
        <v>1008.39999999996</v>
      </c>
      <c r="C3544" s="11">
        <v>0.99983706758152402</v>
      </c>
      <c r="D3544" s="11">
        <v>1.16631155211829E-4</v>
      </c>
    </row>
    <row r="3545" spans="2:4" x14ac:dyDescent="0.4">
      <c r="B3545" s="114">
        <v>1008.59999999996</v>
      </c>
      <c r="C3545" s="11">
        <v>0.99983209350605695</v>
      </c>
      <c r="D3545" s="11">
        <v>1.20270021174107E-4</v>
      </c>
    </row>
    <row r="3546" spans="2:4" x14ac:dyDescent="0.4">
      <c r="B3546" s="114">
        <v>1008.7999999999601</v>
      </c>
      <c r="C3546" s="11">
        <v>0.99982685863104903</v>
      </c>
      <c r="D3546" s="11">
        <v>1.2410197241590601E-4</v>
      </c>
    </row>
    <row r="3547" spans="2:4" x14ac:dyDescent="0.4">
      <c r="B3547" s="114">
        <v>1008.99999999996</v>
      </c>
      <c r="C3547" s="11">
        <v>0.99982136053378401</v>
      </c>
      <c r="D3547" s="11">
        <v>1.28129048794376E-4</v>
      </c>
    </row>
    <row r="3548" spans="2:4" x14ac:dyDescent="0.4">
      <c r="B3548" s="114">
        <v>1009.19999999996</v>
      </c>
      <c r="C3548" s="11">
        <v>0.99981559902302497</v>
      </c>
      <c r="D3548" s="11">
        <v>1.32351670461343E-4</v>
      </c>
    </row>
    <row r="3549" spans="2:4" x14ac:dyDescent="0.4">
      <c r="B3549" s="114">
        <v>1009.39999999996</v>
      </c>
      <c r="C3549" s="11">
        <v>0.99980957666125303</v>
      </c>
      <c r="D3549" s="11">
        <v>1.3676825311441799E-4</v>
      </c>
    </row>
    <row r="3550" spans="2:4" x14ac:dyDescent="0.4">
      <c r="B3550" s="114">
        <v>1009.59999999996</v>
      </c>
      <c r="C3550" s="11">
        <v>0.99980329934527801</v>
      </c>
      <c r="D3550" s="11">
        <v>1.41374779748931E-4</v>
      </c>
    </row>
    <row r="3551" spans="2:4" x14ac:dyDescent="0.4">
      <c r="B3551" s="114">
        <v>1009.7999999999601</v>
      </c>
      <c r="C3551" s="11">
        <v>0.99979677693848401</v>
      </c>
      <c r="D3551" s="11">
        <v>1.4616433379820301E-4</v>
      </c>
    </row>
    <row r="3552" spans="2:4" x14ac:dyDescent="0.4">
      <c r="B3552" s="114">
        <v>1009.99999999996</v>
      </c>
      <c r="C3552" s="11">
        <v>0.99979002394234695</v>
      </c>
      <c r="D3552" s="11">
        <v>1.51126602737797E-4</v>
      </c>
    </row>
    <row r="3553" spans="2:4" x14ac:dyDescent="0.4">
      <c r="B3553" s="114">
        <v>1010.19999999996</v>
      </c>
      <c r="C3553" s="11">
        <v>0.99978306020461405</v>
      </c>
      <c r="D3553" s="11">
        <v>1.5624735330653199E-4</v>
      </c>
    </row>
    <row r="3554" spans="2:4" x14ac:dyDescent="0.4">
      <c r="B3554" s="114">
        <v>1010.39999999996</v>
      </c>
      <c r="C3554" s="11">
        <v>0.99977591165689395</v>
      </c>
      <c r="D3554" s="11">
        <v>1.6150788273313401E-4</v>
      </c>
    </row>
    <row r="3555" spans="2:4" x14ac:dyDescent="0.4">
      <c r="B3555" s="114">
        <v>1010.59999999996</v>
      </c>
      <c r="C3555" s="11">
        <v>0.99976861090858404</v>
      </c>
      <c r="D3555" s="11">
        <v>1.66884579825271E-4</v>
      </c>
    </row>
    <row r="3556" spans="2:4" x14ac:dyDescent="0.4">
      <c r="B3556" s="114">
        <v>1010.7999999999601</v>
      </c>
      <c r="C3556" s="11">
        <v>0.99976119777625605</v>
      </c>
      <c r="D3556" s="11">
        <v>1.72348532301674E-4</v>
      </c>
    </row>
    <row r="3557" spans="2:4" x14ac:dyDescent="0.4">
      <c r="B3557" s="114">
        <v>1010.99999999996</v>
      </c>
      <c r="C3557" s="11">
        <v>0.99975371968219995</v>
      </c>
      <c r="D3557" s="11">
        <v>1.7786522995460601E-4</v>
      </c>
    </row>
    <row r="3558" spans="2:4" x14ac:dyDescent="0.4">
      <c r="B3558" s="114">
        <v>1011.19999999996</v>
      </c>
      <c r="C3558" s="11">
        <v>0.99974623184519695</v>
      </c>
      <c r="D3558" s="11">
        <v>1.8339442139845999E-4</v>
      </c>
    </row>
    <row r="3559" spans="2:4" x14ac:dyDescent="0.4">
      <c r="B3559" s="114">
        <v>1011.39999999996</v>
      </c>
      <c r="C3559" s="11">
        <v>0.99973879719956305</v>
      </c>
      <c r="D3559" s="11">
        <v>1.88890171806678E-4</v>
      </c>
    </row>
    <row r="3560" spans="2:4" x14ac:dyDescent="0.4">
      <c r="B3560" s="114">
        <v>1011.59999999996</v>
      </c>
      <c r="C3560" s="11">
        <v>0.99973148598142703</v>
      </c>
      <c r="D3560" s="11">
        <v>1.9430116691779501E-4</v>
      </c>
    </row>
    <row r="3561" spans="2:4" x14ac:dyDescent="0.4">
      <c r="B3561" s="114">
        <v>1011.7999999999601</v>
      </c>
      <c r="C3561" s="11">
        <v>0.99972437493072797</v>
      </c>
      <c r="D3561" s="11">
        <v>1.99571301254144E-4</v>
      </c>
    </row>
    <row r="3562" spans="2:4" x14ac:dyDescent="0.4">
      <c r="B3562" s="114">
        <v>1011.99999999996</v>
      </c>
      <c r="C3562" s="11">
        <v>0.99971754607514596</v>
      </c>
      <c r="D3562" s="11">
        <v>2.04640575252215E-4</v>
      </c>
    </row>
    <row r="3563" spans="2:4" x14ac:dyDescent="0.4">
      <c r="B3563" s="114">
        <v>1012.19999999996</v>
      </c>
      <c r="C3563" s="11">
        <v>0.99971108507016204</v>
      </c>
      <c r="D3563" s="11">
        <v>2.0944632007934401E-4</v>
      </c>
    </row>
    <row r="3564" spans="2:4" x14ac:dyDescent="0.4">
      <c r="B3564" s="114">
        <v>1012.39999999996</v>
      </c>
      <c r="C3564" s="11">
        <v>0.999705079105911</v>
      </c>
      <c r="D3564" s="11">
        <v>2.1392474166197201E-4</v>
      </c>
    </row>
    <row r="3565" spans="2:4" x14ac:dyDescent="0.4">
      <c r="B3565" s="114">
        <v>1012.59999999996</v>
      </c>
      <c r="C3565" s="11">
        <v>0.99969961458231604</v>
      </c>
      <c r="D3565" s="11">
        <v>2.1801263138723301E-4</v>
      </c>
    </row>
    <row r="3566" spans="2:4" x14ac:dyDescent="0.4">
      <c r="B3566" s="114">
        <v>1012.7999999999601</v>
      </c>
      <c r="C3566" s="11">
        <v>0.99969477449737398</v>
      </c>
      <c r="D3566" s="11">
        <v>2.21649284623327E-4</v>
      </c>
    </row>
    <row r="3567" spans="2:4" x14ac:dyDescent="0.4">
      <c r="B3567" s="114">
        <v>1012.99999999996</v>
      </c>
      <c r="C3567" s="11">
        <v>0.99969063569382399</v>
      </c>
      <c r="D3567" s="11">
        <v>2.24778518434838E-4</v>
      </c>
    </row>
    <row r="3568" spans="2:4" x14ac:dyDescent="0.4">
      <c r="B3568" s="114">
        <v>1013.19999999996</v>
      </c>
      <c r="C3568" s="11">
        <v>0.99968726613039904</v>
      </c>
      <c r="D3568" s="11">
        <v>2.2735066441455001E-4</v>
      </c>
    </row>
    <row r="3569" spans="2:4" x14ac:dyDescent="0.4">
      <c r="B3569" s="114">
        <v>1013.39999999996</v>
      </c>
      <c r="C3569" s="11">
        <v>0.999684722337011</v>
      </c>
      <c r="D3569" s="11">
        <v>2.29324418988183E-4</v>
      </c>
    </row>
    <row r="3570" spans="2:4" x14ac:dyDescent="0.4">
      <c r="B3570" s="114">
        <v>1013.59999999996</v>
      </c>
      <c r="C3570" s="11">
        <v>0.99968304721040502</v>
      </c>
      <c r="D3570" s="11">
        <v>2.3066843649534999E-4</v>
      </c>
    </row>
    <row r="3571" spans="2:4" x14ac:dyDescent="0.4">
      <c r="B3571" s="114">
        <v>1013.7999999999601</v>
      </c>
      <c r="C3571" s="11">
        <v>0.99968226829159501</v>
      </c>
      <c r="D3571" s="11">
        <v>2.3136256329877499E-4</v>
      </c>
    </row>
    <row r="3572" spans="2:4" x14ac:dyDescent="0.4">
      <c r="B3572" s="114">
        <v>1013.99999999996</v>
      </c>
      <c r="C3572" s="11">
        <v>0.99968239663826797</v>
      </c>
      <c r="D3572" s="11">
        <v>2.31398632760496E-4</v>
      </c>
    </row>
    <row r="3573" spans="2:4" x14ac:dyDescent="0.4">
      <c r="B3573" s="114">
        <v>1014.19999999996</v>
      </c>
      <c r="C3573" s="11">
        <v>0.99968342637430196</v>
      </c>
      <c r="D3573" s="11">
        <v>2.30780764979236E-4</v>
      </c>
    </row>
    <row r="3574" spans="2:4" x14ac:dyDescent="0.4">
      <c r="B3574" s="114">
        <v>1014.39999999996</v>
      </c>
      <c r="C3574" s="11">
        <v>0.99968533494653899</v>
      </c>
      <c r="D3574" s="11">
        <v>2.2952515323220601E-4</v>
      </c>
    </row>
    <row r="3575" spans="2:4" x14ac:dyDescent="0.4">
      <c r="B3575" s="114">
        <v>1014.59999999996</v>
      </c>
      <c r="C3575" s="11">
        <v>0.999688084035108</v>
      </c>
      <c r="D3575" s="11">
        <v>2.2765938159282199E-4</v>
      </c>
    </row>
    <row r="3576" spans="2:4" x14ac:dyDescent="0.4">
      <c r="B3576" s="114">
        <v>1014.7999999999601</v>
      </c>
      <c r="C3576" s="11">
        <v>0.99969162111957</v>
      </c>
      <c r="D3576" s="11">
        <v>2.25221274249635E-4</v>
      </c>
    </row>
    <row r="3577" spans="2:4" x14ac:dyDescent="0.4">
      <c r="B3577" s="114">
        <v>1014.99999999996</v>
      </c>
      <c r="C3577" s="11">
        <v>0.999695881582637</v>
      </c>
      <c r="D3577" s="11">
        <v>2.2225736446811499E-4</v>
      </c>
    </row>
    <row r="3578" spans="2:4" x14ac:dyDescent="0.4">
      <c r="B3578" s="114">
        <v>1015.19999999996</v>
      </c>
      <c r="C3578" s="11">
        <v>0.99970079120696298</v>
      </c>
      <c r="D3578" s="11">
        <v>2.1882108865559801E-4</v>
      </c>
    </row>
    <row r="3579" spans="2:4" x14ac:dyDescent="0.4">
      <c r="B3579" s="114">
        <v>1015.39999999996</v>
      </c>
      <c r="C3579" s="11">
        <v>0.99970626890521497</v>
      </c>
      <c r="D3579" s="11">
        <v>2.1497082011470199E-4</v>
      </c>
    </row>
    <row r="3580" spans="2:4" x14ac:dyDescent="0.4">
      <c r="B3580" s="114">
        <v>1015.59999999996</v>
      </c>
      <c r="C3580" s="11">
        <v>0.99971222951643202</v>
      </c>
      <c r="D3580" s="11">
        <v>2.1076786149124601E-4</v>
      </c>
    </row>
    <row r="3581" spans="2:4" x14ac:dyDescent="0.4">
      <c r="B3581" s="114">
        <v>1015.7999999999601</v>
      </c>
      <c r="C3581" s="11">
        <v>0.99971858650874401</v>
      </c>
      <c r="D3581" s="11">
        <v>2.0627450869532E-4</v>
      </c>
    </row>
    <row r="3582" spans="2:4" x14ac:dyDescent="0.4">
      <c r="B3582" s="114">
        <v>1015.99999999996</v>
      </c>
      <c r="C3582" s="11">
        <v>0.99972525445068505</v>
      </c>
      <c r="D3582" s="11">
        <v>2.0155228327743401E-4</v>
      </c>
    </row>
    <row r="3583" spans="2:4" x14ac:dyDescent="0.4">
      <c r="B3583" s="114">
        <v>1016.19999999996</v>
      </c>
      <c r="C3583" s="11">
        <v>0.99973215114585401</v>
      </c>
      <c r="D3583" s="11">
        <v>1.9666040678322901E-4</v>
      </c>
    </row>
    <row r="3584" spans="2:4" x14ac:dyDescent="0.4">
      <c r="B3584" s="114">
        <v>1016.39999999996</v>
      </c>
      <c r="C3584" s="11">
        <v>0.99973919936492905</v>
      </c>
      <c r="D3584" s="11">
        <v>1.9165456310150201E-4</v>
      </c>
    </row>
    <row r="3585" spans="2:4" x14ac:dyDescent="0.4">
      <c r="B3585" s="114">
        <v>1016.59999999996</v>
      </c>
      <c r="C3585" s="11">
        <v>0.99974632813781705</v>
      </c>
      <c r="D3585" s="11">
        <v>1.8658597407085001E-4</v>
      </c>
    </row>
    <row r="3586" spans="2:4" x14ac:dyDescent="0.4">
      <c r="B3586" s="114">
        <v>1016.7999999999601</v>
      </c>
      <c r="C3586" s="11">
        <v>0.99975347361537803</v>
      </c>
      <c r="D3586" s="11">
        <v>1.8150078163173901E-4</v>
      </c>
    </row>
    <row r="3587" spans="2:4" x14ac:dyDescent="0.4">
      <c r="B3587" s="114">
        <v>1016.99999999996</v>
      </c>
      <c r="C3587" s="11">
        <v>0.99976057953523001</v>
      </c>
      <c r="D3587" s="11">
        <v>1.7643971175143299E-4</v>
      </c>
    </row>
    <row r="3588" spans="2:4" x14ac:dyDescent="0.4">
      <c r="B3588" s="114">
        <v>1017.19999999996</v>
      </c>
      <c r="C3588" s="11">
        <v>0.99976759734336496</v>
      </c>
      <c r="D3588" s="11">
        <v>1.71437983336166E-4</v>
      </c>
    </row>
    <row r="3589" spans="2:4" x14ac:dyDescent="0.4">
      <c r="B3589" s="114">
        <v>1017.39999999996</v>
      </c>
      <c r="C3589" s="11">
        <v>0.99977448603437102</v>
      </c>
      <c r="D3589" s="11">
        <v>1.6652541763780099E-4</v>
      </c>
    </row>
    <row r="3590" spans="2:4" x14ac:dyDescent="0.4">
      <c r="B3590" s="114">
        <v>1017.59999999996</v>
      </c>
      <c r="C3590" s="11">
        <v>0.999781211776131</v>
      </c>
      <c r="D3590" s="11">
        <v>1.6172670147652899E-4</v>
      </c>
    </row>
    <row r="3591" spans="2:4" x14ac:dyDescent="0.4">
      <c r="B3591" s="114">
        <v>1017.7999999999601</v>
      </c>
      <c r="C3591" s="11">
        <v>0.99978774738220899</v>
      </c>
      <c r="D3591" s="11">
        <v>1.5706175951947699E-4</v>
      </c>
    </row>
    <row r="3592" spans="2:4" x14ac:dyDescent="0.4">
      <c r="B3592" s="114">
        <v>1017.99999999996</v>
      </c>
      <c r="C3592" s="11">
        <v>0.99979407168832402</v>
      </c>
      <c r="D3592" s="11">
        <v>1.525461955693E-4</v>
      </c>
    </row>
    <row r="3593" spans="2:4" x14ac:dyDescent="0.4">
      <c r="B3593" s="114">
        <v>1018.19999999996</v>
      </c>
      <c r="C3593" s="11">
        <v>0.99980016888023904</v>
      </c>
      <c r="D3593" s="11">
        <v>1.4819176928237301E-4</v>
      </c>
    </row>
    <row r="3594" spans="2:4" x14ac:dyDescent="0.4">
      <c r="B3594" s="114">
        <v>1018.39999999996</v>
      </c>
      <c r="C3594" s="11">
        <v>0.99980602781071404</v>
      </c>
      <c r="D3594" s="11">
        <v>1.4400688146636701E-4</v>
      </c>
    </row>
    <row r="3595" spans="2:4" x14ac:dyDescent="0.4">
      <c r="B3595" s="114">
        <v>1018.59999999996</v>
      </c>
      <c r="C3595" s="11">
        <v>0.99981164133617695</v>
      </c>
      <c r="D3595" s="11">
        <v>1.39997046265989E-4</v>
      </c>
    </row>
    <row r="3596" spans="2:4" x14ac:dyDescent="0.4">
      <c r="B3596" s="114">
        <v>1018.7999999999601</v>
      </c>
      <c r="C3596" s="11">
        <v>0.99981700569043297</v>
      </c>
      <c r="D3596" s="11">
        <v>1.3616533770278999E-4</v>
      </c>
    </row>
    <row r="3597" spans="2:4" x14ac:dyDescent="0.4">
      <c r="B3597" s="114">
        <v>1018.99999999996</v>
      </c>
      <c r="C3597" s="11">
        <v>0.99982211990843295</v>
      </c>
      <c r="D3597" s="11">
        <v>1.32512801135668E-4</v>
      </c>
    </row>
    <row r="3598" spans="2:4" x14ac:dyDescent="0.4">
      <c r="B3598" s="114">
        <v>1019.19999999996</v>
      </c>
      <c r="C3598" s="11">
        <v>0.99982698530735703</v>
      </c>
      <c r="D3598" s="11">
        <v>1.2903882438197999E-4</v>
      </c>
    </row>
    <row r="3599" spans="2:4" x14ac:dyDescent="0.4">
      <c r="B3599" s="114">
        <v>1019.39999999996</v>
      </c>
      <c r="C3599" s="11">
        <v>0.99983160502760904</v>
      </c>
      <c r="D3599" s="11">
        <v>1.25741466590198E-4</v>
      </c>
    </row>
    <row r="3600" spans="2:4" x14ac:dyDescent="0.4">
      <c r="B3600" s="114">
        <v>1019.59999999996</v>
      </c>
      <c r="C3600" s="11">
        <v>0.99983598363294801</v>
      </c>
      <c r="D3600" s="11">
        <v>1.2261774524769501E-4</v>
      </c>
    </row>
    <row r="3601" spans="2:4" x14ac:dyDescent="0.4">
      <c r="B3601" s="114">
        <v>1019.7999999999601</v>
      </c>
      <c r="C3601" s="11">
        <v>0.99984012676692302</v>
      </c>
      <c r="D3601" s="11">
        <v>1.19663883278225E-4</v>
      </c>
    </row>
    <row r="3602" spans="2:4" x14ac:dyDescent="0.4">
      <c r="B3602" s="114">
        <v>1019.99999999996</v>
      </c>
      <c r="C3602" s="11">
        <v>0.99984404086130396</v>
      </c>
      <c r="D3602" s="11">
        <v>1.16875519176073E-4</v>
      </c>
    </row>
    <row r="3603" spans="2:4" x14ac:dyDescent="0.4">
      <c r="B3603" s="114">
        <v>1020.19999999996</v>
      </c>
      <c r="C3603" s="11">
        <v>0.99984773289165196</v>
      </c>
      <c r="D3603" s="11">
        <v>1.14247883666971E-4</v>
      </c>
    </row>
    <row r="3604" spans="2:4" x14ac:dyDescent="0.4">
      <c r="B3604" s="114">
        <v>1020.39999999996</v>
      </c>
      <c r="C3604" s="11">
        <v>0.99985121017466205</v>
      </c>
      <c r="D3604" s="11">
        <v>1.1177594666933801E-4</v>
      </c>
    </row>
    <row r="3605" spans="2:4" x14ac:dyDescent="0.4">
      <c r="B3605" s="114">
        <v>1020.59999999996</v>
      </c>
      <c r="C3605" s="11">
        <v>0.99985448020142198</v>
      </c>
      <c r="D3605" s="11">
        <v>1.09454538270099E-4</v>
      </c>
    </row>
    <row r="3606" spans="2:4" x14ac:dyDescent="0.4">
      <c r="B3606" s="114">
        <v>1020.7999999999601</v>
      </c>
      <c r="C3606" s="11">
        <v>0.99985755050250003</v>
      </c>
      <c r="D3606" s="11">
        <v>1.0727844707646299E-4</v>
      </c>
    </row>
    <row r="3607" spans="2:4" x14ac:dyDescent="0.4">
      <c r="B3607" s="114">
        <v>1020.99999999996</v>
      </c>
      <c r="C3607" s="11">
        <v>0.99986042853991597</v>
      </c>
      <c r="D3607" s="11">
        <v>1.05242499313235E-4</v>
      </c>
    </row>
    <row r="3608" spans="2:4" x14ac:dyDescent="0.4">
      <c r="B3608" s="114">
        <v>1021.19999999996</v>
      </c>
      <c r="C3608" s="11">
        <v>0.99986312162180702</v>
      </c>
      <c r="D3608" s="11">
        <v>1.0334162166050299E-4</v>
      </c>
    </row>
    <row r="3609" spans="2:4" x14ac:dyDescent="0.4">
      <c r="B3609" s="114">
        <v>1021.39999999996</v>
      </c>
      <c r="C3609" s="11">
        <v>0.99986563683601604</v>
      </c>
      <c r="D3609" s="11">
        <v>1.0157089047921E-4</v>
      </c>
    </row>
    <row r="3610" spans="2:4" x14ac:dyDescent="0.4">
      <c r="B3610" s="114">
        <v>1021.59999999996</v>
      </c>
      <c r="C3610" s="11">
        <v>0.99986798099931795</v>
      </c>
      <c r="D3610" s="11">
        <v>9.9925569747935601E-5</v>
      </c>
    </row>
    <row r="3611" spans="2:4" x14ac:dyDescent="0.4">
      <c r="B3611" s="114">
        <v>1021.7999999999601</v>
      </c>
      <c r="C3611" s="11">
        <v>0.99987016061953005</v>
      </c>
      <c r="D3611" s="11">
        <v>9.8401139725844293E-5</v>
      </c>
    </row>
    <row r="3612" spans="2:4" x14ac:dyDescent="0.4">
      <c r="B3612" s="114">
        <v>1021.99999999996</v>
      </c>
      <c r="C3612" s="11">
        <v>0.99987218186798199</v>
      </c>
      <c r="D3612" s="11">
        <v>9.6993318072011395E-5</v>
      </c>
    </row>
    <row r="3613" spans="2:4" x14ac:dyDescent="0.4">
      <c r="B3613" s="114">
        <v>1022.19999999996</v>
      </c>
      <c r="C3613" s="11">
        <v>0.999874050560421</v>
      </c>
      <c r="D3613" s="11">
        <v>9.5698074763184295E-5</v>
      </c>
    </row>
    <row r="3614" spans="2:4" x14ac:dyDescent="0.4">
      <c r="B3614" s="114">
        <v>1022.39999999996</v>
      </c>
      <c r="C3614" s="11">
        <v>0.99987577214455903</v>
      </c>
      <c r="D3614" s="11">
        <v>9.4511641818002706E-5</v>
      </c>
    </row>
    <row r="3615" spans="2:4" x14ac:dyDescent="0.4">
      <c r="B3615" s="114">
        <v>1022.59999999996</v>
      </c>
      <c r="C3615" s="11">
        <v>0.99987735169315795</v>
      </c>
      <c r="D3615" s="11">
        <v>9.3430519960233606E-5</v>
      </c>
    </row>
    <row r="3616" spans="2:4" x14ac:dyDescent="0.4">
      <c r="B3616" s="114">
        <v>1022.7999999999601</v>
      </c>
      <c r="C3616" s="11">
        <v>0.99987879390073098</v>
      </c>
      <c r="D3616" s="11">
        <v>9.2451482279835899E-5</v>
      </c>
    </row>
    <row r="3617" spans="2:4" x14ac:dyDescent="0.4">
      <c r="B3617" s="114">
        <v>1022.99999999996</v>
      </c>
      <c r="C3617" s="11">
        <v>0.99988010308316799</v>
      </c>
      <c r="D3617" s="11">
        <v>9.15715756135003E-5</v>
      </c>
    </row>
    <row r="3618" spans="2:4" x14ac:dyDescent="0.4">
      <c r="B3618" s="114">
        <v>1023.19999999996</v>
      </c>
      <c r="C3618" s="11">
        <v>0.99988128317946701</v>
      </c>
      <c r="D3618" s="11">
        <v>9.0788120353268501E-5</v>
      </c>
    </row>
    <row r="3619" spans="2:4" x14ac:dyDescent="0.4">
      <c r="B3619" s="114">
        <v>1023.39999999996</v>
      </c>
      <c r="C3619" s="11">
        <v>0.99988233775494795</v>
      </c>
      <c r="D3619" s="11">
        <v>9.0098709182393898E-5</v>
      </c>
    </row>
    <row r="3620" spans="2:4" x14ac:dyDescent="0.4">
      <c r="B3620" s="114">
        <v>1023.59999999996</v>
      </c>
      <c r="C3620" s="11">
        <v>0.99988327000532495</v>
      </c>
      <c r="D3620" s="11">
        <v>8.9501205149975996E-5</v>
      </c>
    </row>
    <row r="3621" spans="2:4" x14ac:dyDescent="0.4">
      <c r="B3621" s="114">
        <v>1023.7999999999601</v>
      </c>
      <c r="C3621" s="11">
        <v>0.99988408276121599</v>
      </c>
      <c r="D3621" s="11">
        <v>8.8993739422935593E-5</v>
      </c>
    </row>
    <row r="3622" spans="2:4" x14ac:dyDescent="0.4">
      <c r="B3622" s="114">
        <v>1023.99999999996</v>
      </c>
      <c r="C3622" s="11">
        <v>0.99988477849271695</v>
      </c>
      <c r="D3622" s="11">
        <v>8.8574708993833704E-5</v>
      </c>
    </row>
    <row r="3623" spans="2:4" x14ac:dyDescent="0.4">
      <c r="B3623" s="114">
        <v>1024.19999999996</v>
      </c>
      <c r="C3623" s="11">
        <v>0.99988535931316702</v>
      </c>
      <c r="D3623" s="11">
        <v>8.8242775490439794E-5</v>
      </c>
    </row>
    <row r="3624" spans="2:4" x14ac:dyDescent="0.4">
      <c r="B3624" s="114">
        <v>1024.3999999999601</v>
      </c>
      <c r="C3624" s="11">
        <v>0.999885826980912</v>
      </c>
      <c r="D3624" s="11">
        <v>8.7996866566981898E-5</v>
      </c>
    </row>
    <row r="3625" spans="2:4" x14ac:dyDescent="0.4">
      <c r="B3625" s="114">
        <v>1024.5999999999599</v>
      </c>
      <c r="C3625" s="11">
        <v>0.99988618290301101</v>
      </c>
      <c r="D3625" s="11">
        <v>8.7836172625908594E-5</v>
      </c>
    </row>
    <row r="3626" spans="2:4" x14ac:dyDescent="0.4">
      <c r="B3626" s="114">
        <v>1024.7999999999599</v>
      </c>
      <c r="C3626" s="11">
        <v>0.99988642813775497</v>
      </c>
      <c r="D3626" s="11">
        <v>8.7760145503963099E-5</v>
      </c>
    </row>
    <row r="3627" spans="2:4" x14ac:dyDescent="0.4">
      <c r="B3627" s="114">
        <v>1024.99999999996</v>
      </c>
      <c r="C3627" s="11">
        <v>0.99988656339576898</v>
      </c>
      <c r="D3627" s="11">
        <v>8.7768498769535903E-5</v>
      </c>
    </row>
    <row r="3628" spans="2:4" x14ac:dyDescent="0.4">
      <c r="B3628" s="114">
        <v>1025.19999999996</v>
      </c>
      <c r="C3628" s="11">
        <v>0.99988658903989802</v>
      </c>
      <c r="D3628" s="11">
        <v>8.7861208898912604E-5</v>
      </c>
    </row>
    <row r="3629" spans="2:4" x14ac:dyDescent="0.4">
      <c r="B3629" s="114">
        <v>1025.3999999999601</v>
      </c>
      <c r="C3629" s="11">
        <v>0.99988650508384502</v>
      </c>
      <c r="D3629" s="11">
        <v>8.8038517410620804E-5</v>
      </c>
    </row>
    <row r="3630" spans="2:4" x14ac:dyDescent="0.4">
      <c r="B3630" s="114">
        <v>1025.5999999999599</v>
      </c>
      <c r="C3630" s="11">
        <v>0.99988631118939797</v>
      </c>
      <c r="D3630" s="11">
        <v>8.8300934026259295E-5</v>
      </c>
    </row>
    <row r="3631" spans="2:4" x14ac:dyDescent="0.4">
      <c r="B3631" s="114">
        <v>1025.7999999999599</v>
      </c>
      <c r="C3631" s="11">
        <v>0.99988600666225302</v>
      </c>
      <c r="D3631" s="11">
        <v>8.8649240917250895E-5</v>
      </c>
    </row>
    <row r="3632" spans="2:4" x14ac:dyDescent="0.4">
      <c r="B3632" s="114">
        <v>1025.99999999996</v>
      </c>
      <c r="C3632" s="11">
        <v>0.99988559044629599</v>
      </c>
      <c r="D3632" s="11">
        <v>8.9084498089131493E-5</v>
      </c>
    </row>
    <row r="3633" spans="2:4" x14ac:dyDescent="0.4">
      <c r="B3633" s="114">
        <v>1026.19999999996</v>
      </c>
      <c r="C3633" s="11">
        <v>0.99988506111886699</v>
      </c>
      <c r="D3633" s="11">
        <v>8.9608046866420697E-5</v>
      </c>
    </row>
    <row r="3634" spans="2:4" x14ac:dyDescent="0.4">
      <c r="B3634" s="114">
        <v>1026.3999999999601</v>
      </c>
      <c r="C3634" s="11">
        <v>0.99988441689077601</v>
      </c>
      <c r="D3634" s="11">
        <v>9.0221507375622204E-5</v>
      </c>
    </row>
    <row r="3635" spans="2:4" x14ac:dyDescent="0.4">
      <c r="B3635" s="114">
        <v>1026.5999999999599</v>
      </c>
      <c r="C3635" s="11">
        <v>0.99988365559048598</v>
      </c>
      <c r="D3635" s="11">
        <v>9.0926794826138096E-5</v>
      </c>
    </row>
    <row r="3636" spans="2:4" x14ac:dyDescent="0.4">
      <c r="B3636" s="114">
        <v>1026.7999999999599</v>
      </c>
      <c r="C3636" s="11">
        <v>0.999882774649961</v>
      </c>
      <c r="D3636" s="11">
        <v>9.1726132291462204E-5</v>
      </c>
    </row>
    <row r="3637" spans="2:4" x14ac:dyDescent="0.4">
      <c r="B3637" s="114">
        <v>1026.99999999996</v>
      </c>
      <c r="C3637" s="11">
        <v>0.99988177109115794</v>
      </c>
      <c r="D3637" s="11">
        <v>9.2622061872564603E-5</v>
      </c>
    </row>
    <row r="3638" spans="2:4" x14ac:dyDescent="0.4">
      <c r="B3638" s="114">
        <v>1027.19999999996</v>
      </c>
      <c r="C3638" s="11">
        <v>0.99988064151088696</v>
      </c>
      <c r="D3638" s="11">
        <v>9.3617457058751003E-5</v>
      </c>
    </row>
    <row r="3639" spans="2:4" x14ac:dyDescent="0.4">
      <c r="B3639" s="114">
        <v>1027.3999999999601</v>
      </c>
      <c r="C3639" s="11">
        <v>0.999879382064085</v>
      </c>
      <c r="D3639" s="11">
        <v>9.4715536248124698E-5</v>
      </c>
    </row>
    <row r="3640" spans="2:4" x14ac:dyDescent="0.4">
      <c r="B3640" s="114">
        <v>1027.5999999999599</v>
      </c>
      <c r="C3640" s="11">
        <v>0.99987798844558895</v>
      </c>
      <c r="D3640" s="11">
        <v>9.5919877361323703E-5</v>
      </c>
    </row>
    <row r="3641" spans="2:4" x14ac:dyDescent="0.4">
      <c r="B3641" s="114">
        <v>1027.7999999999599</v>
      </c>
      <c r="C3641" s="11">
        <v>0.99987645587051999</v>
      </c>
      <c r="D3641" s="11">
        <v>9.7234433445379806E-5</v>
      </c>
    </row>
    <row r="3642" spans="2:4" x14ac:dyDescent="0.4">
      <c r="B3642" s="114">
        <v>1027.99999999996</v>
      </c>
      <c r="C3642" s="11">
        <v>0.99987477905341904</v>
      </c>
      <c r="D3642" s="11">
        <v>9.8663549116937305E-5</v>
      </c>
    </row>
    <row r="3643" spans="2:4" x14ac:dyDescent="0.4">
      <c r="B3643" s="114">
        <v>1028.19999999996</v>
      </c>
      <c r="C3643" s="11">
        <v>0.99987295218025396</v>
      </c>
      <c r="D3643" s="11">
        <v>1.0021198390591201E-4</v>
      </c>
    </row>
    <row r="3644" spans="2:4" x14ac:dyDescent="0.4">
      <c r="B3644" s="114">
        <v>1028.3999999999601</v>
      </c>
      <c r="C3644" s="11">
        <v>0.99987096886493498</v>
      </c>
      <c r="D3644" s="11">
        <v>1.0188495072189E-4</v>
      </c>
    </row>
    <row r="3645" spans="2:4" x14ac:dyDescent="0.4">
      <c r="B3645" s="114">
        <v>1028.5999999999599</v>
      </c>
      <c r="C3645" s="11">
        <v>0.99986882214004502</v>
      </c>
      <c r="D3645" s="11">
        <v>1.03688118722177E-4</v>
      </c>
    </row>
    <row r="3646" spans="2:4" x14ac:dyDescent="0.4">
      <c r="B3646" s="114">
        <v>1028.7999999999599</v>
      </c>
      <c r="C3646" s="11">
        <v>0.99986650443901903</v>
      </c>
      <c r="D3646" s="11">
        <v>1.05627625324159E-4</v>
      </c>
    </row>
    <row r="3647" spans="2:4" x14ac:dyDescent="0.4">
      <c r="B3647" s="114">
        <v>1028.99999999996</v>
      </c>
      <c r="C3647" s="11">
        <v>0.99986400757377503</v>
      </c>
      <c r="D3647" s="11">
        <v>1.0771009287259E-4</v>
      </c>
    </row>
    <row r="3648" spans="2:4" x14ac:dyDescent="0.4">
      <c r="B3648" s="114">
        <v>1029.19999999996</v>
      </c>
      <c r="C3648" s="11">
        <v>0.99986132271440298</v>
      </c>
      <c r="D3648" s="11">
        <v>1.09942643352723E-4</v>
      </c>
    </row>
    <row r="3649" spans="2:4" x14ac:dyDescent="0.4">
      <c r="B3649" s="114">
        <v>1029.3999999999601</v>
      </c>
      <c r="C3649" s="11">
        <v>0.99985844037217597</v>
      </c>
      <c r="D3649" s="11">
        <v>1.12332910049527E-4</v>
      </c>
    </row>
    <row r="3650" spans="2:4" x14ac:dyDescent="0.4">
      <c r="B3650" s="114">
        <v>1029.5999999999599</v>
      </c>
      <c r="C3650" s="11">
        <v>0.99985535038758</v>
      </c>
      <c r="D3650" s="11">
        <v>1.14889044758171E-4</v>
      </c>
    </row>
    <row r="3651" spans="2:4" x14ac:dyDescent="0.4">
      <c r="B3651" s="114">
        <v>1029.7999999999599</v>
      </c>
      <c r="C3651" s="11">
        <v>0.99985204192545996</v>
      </c>
      <c r="D3651" s="11">
        <v>1.1761971877101399E-4</v>
      </c>
    </row>
    <row r="3652" spans="2:4" x14ac:dyDescent="0.4">
      <c r="B3652" s="114">
        <v>1029.99999999996</v>
      </c>
      <c r="C3652" s="11">
        <v>0.99984850347996301</v>
      </c>
      <c r="D3652" s="11">
        <v>1.2053411541479799E-4</v>
      </c>
    </row>
    <row r="3653" spans="2:4" x14ac:dyDescent="0.4">
      <c r="B3653" s="114">
        <v>1030.19999999996</v>
      </c>
      <c r="C3653" s="11">
        <v>0.99984472290387205</v>
      </c>
      <c r="D3653" s="11">
        <v>1.2364190102866099E-4</v>
      </c>
    </row>
    <row r="3654" spans="2:4" x14ac:dyDescent="0.4">
      <c r="B3654" s="114">
        <v>1030.3999999999601</v>
      </c>
      <c r="C3654" s="11">
        <v>0.99984068748237198</v>
      </c>
      <c r="D3654" s="11">
        <v>1.26953156576269E-4</v>
      </c>
    </row>
    <row r="3655" spans="2:4" x14ac:dyDescent="0.4">
      <c r="B3655" s="114">
        <v>1030.5999999999599</v>
      </c>
      <c r="C3655" s="11">
        <v>0.99983638396625296</v>
      </c>
      <c r="D3655" s="11">
        <v>1.3047834859091301E-4</v>
      </c>
    </row>
    <row r="3656" spans="2:4" x14ac:dyDescent="0.4">
      <c r="B3656" s="114">
        <v>1030.7999999999599</v>
      </c>
      <c r="C3656" s="11">
        <v>0.999831798650201</v>
      </c>
      <c r="D3656" s="11">
        <v>1.34228260574777E-4</v>
      </c>
    </row>
    <row r="3657" spans="2:4" x14ac:dyDescent="0.4">
      <c r="B3657" s="114">
        <v>1030.99999999996</v>
      </c>
      <c r="C3657" s="11">
        <v>0.999826917497599</v>
      </c>
      <c r="D3657" s="11">
        <v>1.3821388465272899E-4</v>
      </c>
    </row>
    <row r="3658" spans="2:4" x14ac:dyDescent="0.4">
      <c r="B3658" s="114">
        <v>1031.19999999996</v>
      </c>
      <c r="C3658" s="11">
        <v>0.99982172631066502</v>
      </c>
      <c r="D3658" s="11">
        <v>1.4244627552523599E-4</v>
      </c>
    </row>
    <row r="3659" spans="2:4" x14ac:dyDescent="0.4">
      <c r="B3659" s="114">
        <v>1031.3999999999601</v>
      </c>
      <c r="C3659" s="11">
        <v>0.99981621095653395</v>
      </c>
      <c r="D3659" s="11">
        <v>1.4693635807244099E-4</v>
      </c>
    </row>
    <row r="3660" spans="2:4" x14ac:dyDescent="0.4">
      <c r="B3660" s="114">
        <v>1031.5999999999599</v>
      </c>
      <c r="C3660" s="11">
        <v>0.99981035766160598</v>
      </c>
      <c r="D3660" s="11">
        <v>1.5169467861039299E-4</v>
      </c>
    </row>
    <row r="3661" spans="2:4" x14ac:dyDescent="0.4">
      <c r="B3661" s="114">
        <v>1031.7999999999599</v>
      </c>
      <c r="C3661" s="11">
        <v>0.99980415338817796</v>
      </c>
      <c r="D3661" s="11">
        <v>1.5673108847349799E-4</v>
      </c>
    </row>
    <row r="3662" spans="2:4" x14ac:dyDescent="0.4">
      <c r="B3662" s="114">
        <v>1031.99999999996</v>
      </c>
      <c r="C3662" s="11">
        <v>0.99979758630887905</v>
      </c>
      <c r="D3662" s="11">
        <v>1.6205434743133001E-4</v>
      </c>
    </row>
    <row r="3663" spans="2:4" x14ac:dyDescent="0.4">
      <c r="B3663" s="114">
        <v>1032.19999999996</v>
      </c>
      <c r="C3663" s="11">
        <v>0.99979064637757797</v>
      </c>
      <c r="D3663" s="11">
        <v>1.6767164948849899E-4</v>
      </c>
    </row>
    <row r="3664" spans="2:4" x14ac:dyDescent="0.4">
      <c r="B3664" s="114">
        <v>1032.3999999999601</v>
      </c>
      <c r="C3664" s="11">
        <v>0.99978332598877295</v>
      </c>
      <c r="D3664" s="11">
        <v>1.7358807938504199E-4</v>
      </c>
    </row>
    <row r="3665" spans="2:4" x14ac:dyDescent="0.4">
      <c r="B3665" s="114">
        <v>1032.5999999999599</v>
      </c>
      <c r="C3665" s="11">
        <v>0.99977562088703698</v>
      </c>
      <c r="D3665" s="11">
        <v>1.7980585955846599E-4</v>
      </c>
    </row>
    <row r="3666" spans="2:4" x14ac:dyDescent="0.4">
      <c r="B3666" s="114">
        <v>1032.7999999999599</v>
      </c>
      <c r="C3666" s="11">
        <v>0.99976753121169704</v>
      </c>
      <c r="D3666" s="11">
        <v>1.8632349073875601E-4</v>
      </c>
    </row>
    <row r="3667" spans="2:4" x14ac:dyDescent="0.4">
      <c r="B3667" s="114">
        <v>1032.99999999996</v>
      </c>
      <c r="C3667" s="11">
        <v>0.999759062694765</v>
      </c>
      <c r="D3667" s="11">
        <v>1.9313477183670701E-4</v>
      </c>
    </row>
    <row r="3668" spans="2:4" x14ac:dyDescent="0.4">
      <c r="B3668" s="114">
        <v>1033.19999999996</v>
      </c>
      <c r="C3668" s="11">
        <v>0.999750228027249</v>
      </c>
      <c r="D3668" s="11">
        <v>2.0022768733335999E-4</v>
      </c>
    </row>
    <row r="3669" spans="2:4" x14ac:dyDescent="0.4">
      <c r="B3669" s="114">
        <v>1033.3999999999601</v>
      </c>
      <c r="C3669" s="11">
        <v>0.99974104837862798</v>
      </c>
      <c r="D3669" s="11">
        <v>2.0758317662352899E-4</v>
      </c>
    </row>
    <row r="3670" spans="2:4" x14ac:dyDescent="0.4">
      <c r="B3670" s="114">
        <v>1033.5999999999599</v>
      </c>
      <c r="C3670" s="11">
        <v>0.99973155503474598</v>
      </c>
      <c r="D3670" s="11">
        <v>2.1517381621975401E-4</v>
      </c>
    </row>
    <row r="3671" spans="2:4" x14ac:dyDescent="0.4">
      <c r="B3671" s="114">
        <v>1033.7999999999599</v>
      </c>
      <c r="C3671" s="11">
        <v>0.99972179109345205</v>
      </c>
      <c r="D3671" s="11">
        <v>2.22962467179097E-4</v>
      </c>
    </row>
    <row r="3672" spans="2:4" x14ac:dyDescent="0.4">
      <c r="B3672" s="114">
        <v>1033.99999999996</v>
      </c>
      <c r="C3672" s="11">
        <v>0.99971181312579205</v>
      </c>
      <c r="D3672" s="11">
        <v>2.3090096627849301E-4</v>
      </c>
    </row>
    <row r="3673" spans="2:4" x14ac:dyDescent="0.4">
      <c r="B3673" s="114">
        <v>1034.19999999996</v>
      </c>
      <c r="C3673" s="11">
        <v>0.99970169269342901</v>
      </c>
      <c r="D3673" s="11">
        <v>2.3892895254660199E-4</v>
      </c>
    </row>
    <row r="3674" spans="2:4" x14ac:dyDescent="0.4">
      <c r="B3674" s="114">
        <v>1034.3999999999601</v>
      </c>
      <c r="C3674" s="11">
        <v>0.99969151757788</v>
      </c>
      <c r="D3674" s="11">
        <v>2.4697294898516202E-4</v>
      </c>
    </row>
    <row r="3675" spans="2:4" x14ac:dyDescent="0.4">
      <c r="B3675" s="114">
        <v>1034.5999999999599</v>
      </c>
      <c r="C3675" s="11">
        <v>0.99968139236796205</v>
      </c>
      <c r="D3675" s="11">
        <v>2.54945997159046E-4</v>
      </c>
    </row>
    <row r="3676" spans="2:4" x14ac:dyDescent="0.4">
      <c r="B3676" s="114">
        <v>1034.7999999999599</v>
      </c>
      <c r="C3676" s="11">
        <v>0.99967143833462002</v>
      </c>
      <c r="D3676" s="11">
        <v>2.62747895847578E-4</v>
      </c>
    </row>
    <row r="3677" spans="2:4" x14ac:dyDescent="0.4">
      <c r="B3677" s="114">
        <v>1034.99999999996</v>
      </c>
      <c r="C3677" s="11">
        <v>0.99966179236583497</v>
      </c>
      <c r="D3677" s="11">
        <v>2.7026622781299798E-4</v>
      </c>
    </row>
    <row r="3678" spans="2:4" x14ac:dyDescent="0.4">
      <c r="B3678" s="114">
        <v>1035.19999999996</v>
      </c>
      <c r="C3678" s="11">
        <v>0.99965260476531304</v>
      </c>
      <c r="D3678" s="11">
        <v>2.7737832983610699E-4</v>
      </c>
    </row>
    <row r="3679" spans="2:4" x14ac:dyDescent="0.4">
      <c r="B3679" s="114">
        <v>1035.3999999999601</v>
      </c>
      <c r="C3679" s="11">
        <v>0.99964403581036998</v>
      </c>
      <c r="D3679" s="11">
        <v>2.8395428111075501E-4</v>
      </c>
    </row>
    <row r="3680" spans="2:4" x14ac:dyDescent="0.4">
      <c r="B3680" s="114">
        <v>1035.5999999999599</v>
      </c>
      <c r="C3680" s="11">
        <v>0.99963625107607201</v>
      </c>
      <c r="D3680" s="11">
        <v>2.89860889412538E-4</v>
      </c>
    </row>
    <row r="3681" spans="2:4" x14ac:dyDescent="0.4">
      <c r="B3681" s="114">
        <v>1035.7999999999599</v>
      </c>
      <c r="C3681" s="11">
        <v>0.99962941567249197</v>
      </c>
      <c r="D3681" s="11">
        <v>2.9496653606400999E-4</v>
      </c>
    </row>
    <row r="3682" spans="2:4" x14ac:dyDescent="0.4">
      <c r="B3682" s="114">
        <v>1035.99999999996</v>
      </c>
      <c r="C3682" s="11">
        <v>0.99962368769012</v>
      </c>
      <c r="D3682" s="11">
        <v>2.99146616796745E-4</v>
      </c>
    </row>
    <row r="3683" spans="2:4" x14ac:dyDescent="0.4">
      <c r="B3683" s="114">
        <v>1036.19999999996</v>
      </c>
      <c r="C3683" s="11">
        <v>0.99961921127335696</v>
      </c>
      <c r="D3683" s="11">
        <v>3.0228921351579897E-4</v>
      </c>
    </row>
    <row r="3684" spans="2:4" x14ac:dyDescent="0.4">
      <c r="B3684" s="114">
        <v>1036.3999999999601</v>
      </c>
      <c r="C3684" s="11">
        <v>0.99961610982968996</v>
      </c>
      <c r="D3684" s="11">
        <v>3.04300563272413E-4</v>
      </c>
    </row>
    <row r="3685" spans="2:4" x14ac:dyDescent="0.4">
      <c r="B3685" s="114">
        <v>1036.5999999999599</v>
      </c>
      <c r="C3685" s="11">
        <v>0.99961447993905606</v>
      </c>
      <c r="D3685" s="11">
        <v>3.0510985077021E-4</v>
      </c>
    </row>
    <row r="3686" spans="2:4" x14ac:dyDescent="0.4">
      <c r="B3686" s="114">
        <v>1036.7999999999599</v>
      </c>
      <c r="C3686" s="11">
        <v>0.99961438638575095</v>
      </c>
      <c r="D3686" s="11">
        <v>3.0467297842157599E-4</v>
      </c>
    </row>
    <row r="3687" spans="2:4" x14ac:dyDescent="0.4">
      <c r="B3687" s="114">
        <v>1036.99999999996</v>
      </c>
      <c r="C3687" s="11">
        <v>0.99961585868773295</v>
      </c>
      <c r="D3687" s="11">
        <v>3.0297501956998E-4</v>
      </c>
    </row>
    <row r="3688" spans="2:4" x14ac:dyDescent="0.4">
      <c r="B3688" s="114">
        <v>1037.19999999996</v>
      </c>
      <c r="C3688" s="11">
        <v>0.99961888935906296</v>
      </c>
      <c r="D3688" s="11">
        <v>3.0003118794059698E-4</v>
      </c>
    </row>
    <row r="3689" spans="2:4" x14ac:dyDescent="0.4">
      <c r="B3689" s="114">
        <v>1037.3999999999601</v>
      </c>
      <c r="C3689" s="11">
        <v>0.99962343399813303</v>
      </c>
      <c r="D3689" s="11">
        <v>2.9588628586729E-4</v>
      </c>
    </row>
    <row r="3690" spans="2:4" x14ac:dyDescent="0.4">
      <c r="B3690" s="114">
        <v>1037.5999999999599</v>
      </c>
      <c r="C3690" s="11">
        <v>0.99962941317198495</v>
      </c>
      <c r="D3690" s="11">
        <v>2.9061270164961698E-4</v>
      </c>
    </row>
    <row r="3691" spans="2:4" x14ac:dyDescent="0.4">
      <c r="B3691" s="114">
        <v>1037.7999999999599</v>
      </c>
      <c r="C3691" s="11">
        <v>0.99963671596258397</v>
      </c>
      <c r="D3691" s="11">
        <v>2.84307113139447E-4</v>
      </c>
    </row>
    <row r="3692" spans="2:4" x14ac:dyDescent="0.4">
      <c r="B3692" s="114">
        <v>1037.99999999996</v>
      </c>
      <c r="C3692" s="11">
        <v>0.99964520494708997</v>
      </c>
      <c r="D3692" s="11">
        <v>2.7708612521955902E-4</v>
      </c>
    </row>
    <row r="3693" spans="2:4" x14ac:dyDescent="0.4">
      <c r="B3693" s="114">
        <v>1038.19999999996</v>
      </c>
      <c r="C3693" s="11">
        <v>0.99965472229683505</v>
      </c>
      <c r="D3693" s="11">
        <v>2.6908112833575799E-4</v>
      </c>
    </row>
    <row r="3694" spans="2:4" x14ac:dyDescent="0.4">
      <c r="B3694" s="114">
        <v>1038.3999999999601</v>
      </c>
      <c r="C3694" s="11">
        <v>0.99966509660013103</v>
      </c>
      <c r="D3694" s="11">
        <v>2.6043271278794298E-4</v>
      </c>
    </row>
    <row r="3695" spans="2:4" x14ac:dyDescent="0.4">
      <c r="B3695" s="114">
        <v>1038.5999999999599</v>
      </c>
      <c r="C3695" s="11">
        <v>0.99967614992196496</v>
      </c>
      <c r="D3695" s="11">
        <v>2.51285017762768E-4</v>
      </c>
    </row>
    <row r="3696" spans="2:4" x14ac:dyDescent="0.4">
      <c r="B3696" s="114">
        <v>1038.7999999999599</v>
      </c>
      <c r="C3696" s="11">
        <v>0.99968770463330103</v>
      </c>
      <c r="D3696" s="11">
        <v>2.4178038320289599E-4</v>
      </c>
    </row>
    <row r="3697" spans="2:4" x14ac:dyDescent="0.4">
      <c r="B3697" s="114">
        <v>1038.99999999996</v>
      </c>
      <c r="C3697" s="11">
        <v>0.99969958956580196</v>
      </c>
      <c r="D3697" s="11">
        <v>2.3205463063916799E-4</v>
      </c>
    </row>
    <row r="3698" spans="2:4" x14ac:dyDescent="0.4">
      <c r="B3698" s="114">
        <v>1039.19999999996</v>
      </c>
      <c r="C3698" s="11">
        <v>0.99971164513397304</v>
      </c>
      <c r="D3698" s="11">
        <v>2.2223322499557199E-4</v>
      </c>
    </row>
    <row r="3699" spans="2:4" x14ac:dyDescent="0.4">
      <c r="B3699" s="114">
        <v>1039.3999999999601</v>
      </c>
      <c r="C3699" s="11">
        <v>0.99972372719893199</v>
      </c>
      <c r="D3699" s="11">
        <v>2.1242846492078199E-4</v>
      </c>
    </row>
    <row r="3700" spans="2:4" x14ac:dyDescent="0.4">
      <c r="B3700" s="114">
        <v>1039.5999999999599</v>
      </c>
      <c r="C3700" s="11">
        <v>0.99973570959422997</v>
      </c>
      <c r="D3700" s="11">
        <v>2.0273773709038101E-4</v>
      </c>
    </row>
    <row r="3701" spans="2:4" x14ac:dyDescent="0.4">
      <c r="B3701" s="114">
        <v>1039.7999999999599</v>
      </c>
      <c r="C3701" s="11">
        <v>0.99974748536920899</v>
      </c>
      <c r="D3701" s="11">
        <v>1.9324276916899601E-4</v>
      </c>
    </row>
    <row r="3702" spans="2:4" x14ac:dyDescent="0.4">
      <c r="B3702" s="114">
        <v>1039.99999999996</v>
      </c>
      <c r="C3702" s="11">
        <v>0.99975896690996102</v>
      </c>
      <c r="D3702" s="11">
        <v>1.8400974077850999E-4</v>
      </c>
    </row>
    <row r="3703" spans="2:4" x14ac:dyDescent="0.4">
      <c r="B3703" s="114">
        <v>1040.19999999996</v>
      </c>
      <c r="C3703" s="11">
        <v>0.99977008515185894</v>
      </c>
      <c r="D3703" s="11">
        <v>1.75090073616555E-4</v>
      </c>
    </row>
    <row r="3704" spans="2:4" x14ac:dyDescent="0.4">
      <c r="B3704" s="114">
        <v>1040.3999999999601</v>
      </c>
      <c r="C3704" s="11">
        <v>0.99978078812448701</v>
      </c>
      <c r="D3704" s="11">
        <v>1.6652170706767301E-4</v>
      </c>
    </row>
    <row r="3705" spans="2:4" x14ac:dyDescent="0.4">
      <c r="B3705" s="114">
        <v>1040.5999999999599</v>
      </c>
      <c r="C3705" s="11">
        <v>0.99979103914474798</v>
      </c>
      <c r="D3705" s="11">
        <v>1.58330628921954E-4</v>
      </c>
    </row>
    <row r="3706" spans="2:4" x14ac:dyDescent="0.4">
      <c r="B3706" s="114">
        <v>1040.7999999999599</v>
      </c>
      <c r="C3706" s="11">
        <v>0.99980081478119298</v>
      </c>
      <c r="D3706" s="11">
        <v>1.50532549801315E-4</v>
      </c>
    </row>
    <row r="3707" spans="2:4" x14ac:dyDescent="0.4">
      <c r="B3707" s="114">
        <v>1040.99999999996</v>
      </c>
      <c r="C3707" s="11">
        <v>0.99981010276647098</v>
      </c>
      <c r="D3707" s="11">
        <v>1.4313459009166499E-4</v>
      </c>
    </row>
    <row r="3708" spans="2:4" x14ac:dyDescent="0.4">
      <c r="B3708" s="114">
        <v>1041.19999999996</v>
      </c>
      <c r="C3708" s="11">
        <v>0.99981889998908402</v>
      </c>
      <c r="D3708" s="11">
        <v>1.36136883875652E-4</v>
      </c>
    </row>
    <row r="3709" spans="2:4" x14ac:dyDescent="0.4">
      <c r="B3709" s="114">
        <v>1041.3999999999601</v>
      </c>
      <c r="C3709" s="11">
        <v>0.99982721064408597</v>
      </c>
      <c r="D3709" s="11">
        <v>1.2953404221569101E-4</v>
      </c>
    </row>
    <row r="3710" spans="2:4" x14ac:dyDescent="0.4">
      <c r="B3710" s="114">
        <v>1041.5999999999599</v>
      </c>
      <c r="C3710" s="11">
        <v>0.99983504458806705</v>
      </c>
      <c r="D3710" s="11">
        <v>1.2331644463559399E-4</v>
      </c>
    </row>
    <row r="3711" spans="2:4" x14ac:dyDescent="0.4">
      <c r="B3711" s="114">
        <v>1041.7999999999599</v>
      </c>
      <c r="C3711" s="11">
        <v>0.99984241591697098</v>
      </c>
      <c r="D3711" s="11">
        <v>1.17471347809159E-4</v>
      </c>
    </row>
    <row r="3712" spans="2:4" x14ac:dyDescent="0.4">
      <c r="B3712" s="114">
        <v>1041.99999999996</v>
      </c>
      <c r="C3712" s="11">
        <v>0.99984934176639095</v>
      </c>
      <c r="D3712" s="11">
        <v>1.11983814630343E-4</v>
      </c>
    </row>
    <row r="3713" spans="2:4" x14ac:dyDescent="0.4">
      <c r="B3713" s="114">
        <v>1042.19999999996</v>
      </c>
      <c r="C3713" s="11">
        <v>0.99985584132809502</v>
      </c>
      <c r="D3713" s="11">
        <v>1.06837472271066E-4</v>
      </c>
    </row>
    <row r="3714" spans="2:4" x14ac:dyDescent="0.4">
      <c r="B3714" s="114">
        <v>1042.3999999999601</v>
      </c>
      <c r="C3714" s="11">
        <v>0.99986193506563303</v>
      </c>
      <c r="D3714" s="11">
        <v>1.0201511543570299E-4</v>
      </c>
    </row>
    <row r="3715" spans="2:4" x14ac:dyDescent="0.4">
      <c r="B3715" s="114">
        <v>1042.5999999999599</v>
      </c>
      <c r="C3715" s="11">
        <v>0.99986764405381501</v>
      </c>
      <c r="D3715" s="11">
        <v>9.7499202377433194E-5</v>
      </c>
    </row>
    <row r="3716" spans="2:4" x14ac:dyDescent="0.4">
      <c r="B3716" s="114">
        <v>1042.7999999999599</v>
      </c>
      <c r="C3716" s="11">
        <v>0.99987298948000403</v>
      </c>
      <c r="D3716" s="11">
        <v>9.3272228471690904E-5</v>
      </c>
    </row>
    <row r="3717" spans="2:4" x14ac:dyDescent="0.4">
      <c r="B3717" s="114">
        <v>1042.99999999996</v>
      </c>
      <c r="C3717" s="11">
        <v>0.99987799227182195</v>
      </c>
      <c r="D3717" s="11">
        <v>8.9317003230824502E-5</v>
      </c>
    </row>
    <row r="3718" spans="2:4" x14ac:dyDescent="0.4">
      <c r="B3718" s="114">
        <v>1043.19999999996</v>
      </c>
      <c r="C3718" s="11">
        <v>0.99988267282241405</v>
      </c>
      <c r="D3718" s="11">
        <v>8.5616851969576405E-5</v>
      </c>
    </row>
    <row r="3719" spans="2:4" x14ac:dyDescent="0.4">
      <c r="B3719" s="114">
        <v>1043.3999999999601</v>
      </c>
      <c r="C3719" s="11">
        <v>0.99988705079458995</v>
      </c>
      <c r="D3719" s="11">
        <v>8.2155756899984897E-5</v>
      </c>
    </row>
    <row r="3720" spans="2:4" x14ac:dyDescent="0.4">
      <c r="B3720" s="114">
        <v>1043.5999999999599</v>
      </c>
      <c r="C3720" s="11">
        <v>0.99989114498771603</v>
      </c>
      <c r="D3720" s="11">
        <v>7.8918450274411702E-5</v>
      </c>
    </row>
    <row r="3721" spans="2:4" x14ac:dyDescent="0.4">
      <c r="B3721" s="114">
        <v>1043.7999999999599</v>
      </c>
      <c r="C3721" s="11">
        <v>0.99989497325390997</v>
      </c>
      <c r="D3721" s="11">
        <v>7.5890470142000397E-5</v>
      </c>
    </row>
    <row r="3722" spans="2:4" x14ac:dyDescent="0.4">
      <c r="B3722" s="114">
        <v>1043.99999999996</v>
      </c>
      <c r="C3722" s="11">
        <v>0.99989855245228298</v>
      </c>
      <c r="D3722" s="11">
        <v>7.3058187421690896E-5</v>
      </c>
    </row>
    <row r="3723" spans="2:4" x14ac:dyDescent="0.4">
      <c r="B3723" s="114">
        <v>1044.19999999996</v>
      </c>
      <c r="C3723" s="11">
        <v>0.99990189842996402</v>
      </c>
      <c r="D3723" s="11">
        <v>7.0408812343442806E-5</v>
      </c>
    </row>
    <row r="3724" spans="2:4" x14ac:dyDescent="0.4">
      <c r="B3724" s="114">
        <v>1044.3999999999601</v>
      </c>
      <c r="C3724" s="11">
        <v>0.99990502602201503</v>
      </c>
      <c r="D3724" s="11">
        <v>6.7930385855999802E-5</v>
      </c>
    </row>
    <row r="3725" spans="2:4" x14ac:dyDescent="0.4">
      <c r="B3725" s="114">
        <v>1044.5999999999599</v>
      </c>
      <c r="C3725" s="11">
        <v>0.99990794908068004</v>
      </c>
      <c r="D3725" s="11">
        <v>6.5611753143201605E-5</v>
      </c>
    </row>
    <row r="3726" spans="2:4" x14ac:dyDescent="0.4">
      <c r="B3726" s="114">
        <v>1044.7999999999599</v>
      </c>
      <c r="C3726" s="11">
        <v>0.99991068050869603</v>
      </c>
      <c r="D3726" s="11">
        <v>6.34425329912641E-5</v>
      </c>
    </row>
    <row r="3727" spans="2:4" x14ac:dyDescent="0.4">
      <c r="B3727" s="114">
        <v>1044.99999999996</v>
      </c>
      <c r="C3727" s="11">
        <v>0.99991323229762097</v>
      </c>
      <c r="D3727" s="11">
        <v>6.1413083172407604E-5</v>
      </c>
    </row>
    <row r="3728" spans="2:4" x14ac:dyDescent="0.4">
      <c r="B3728" s="114">
        <v>1045.19999999996</v>
      </c>
      <c r="C3728" s="11">
        <v>0.99991561557089903</v>
      </c>
      <c r="D3728" s="11">
        <v>5.9514462672181302E-5</v>
      </c>
    </row>
    <row r="3729" spans="2:4" x14ac:dyDescent="0.4">
      <c r="B3729" s="114">
        <v>1045.3999999999601</v>
      </c>
      <c r="C3729" s="11">
        <v>0.99991784062957201</v>
      </c>
      <c r="D3729" s="11">
        <v>5.7738392352636398E-5</v>
      </c>
    </row>
    <row r="3730" spans="2:4" x14ac:dyDescent="0.4">
      <c r="B3730" s="114">
        <v>1045.5999999999599</v>
      </c>
      <c r="C3730" s="11">
        <v>0.99991991699901295</v>
      </c>
      <c r="D3730" s="11">
        <v>5.6077215238708101E-5</v>
      </c>
    </row>
    <row r="3731" spans="2:4" x14ac:dyDescent="0.4">
      <c r="B3731" s="114">
        <v>1045.7999999999599</v>
      </c>
      <c r="C3731" s="11">
        <v>0.9999218534755</v>
      </c>
      <c r="D3731" s="11">
        <v>5.4523857296674602E-5</v>
      </c>
    </row>
    <row r="3732" spans="2:4" x14ac:dyDescent="0.4">
      <c r="B3732" s="114">
        <v>1045.99999999996</v>
      </c>
      <c r="C3732" s="11">
        <v>0.99992365817177797</v>
      </c>
      <c r="D3732" s="11">
        <v>5.3071789325445602E-5</v>
      </c>
    </row>
    <row r="3733" spans="2:4" x14ac:dyDescent="0.4">
      <c r="B3733" s="114">
        <v>1046.19999999996</v>
      </c>
      <c r="C3733" s="11">
        <v>0.999925338561229</v>
      </c>
      <c r="D3733" s="11">
        <v>5.1714990395955602E-5</v>
      </c>
    </row>
    <row r="3734" spans="2:4" x14ac:dyDescent="0.4">
      <c r="B3734" s="114">
        <v>1046.3999999999601</v>
      </c>
      <c r="C3734" s="11">
        <v>0.99992690152005204</v>
      </c>
      <c r="D3734" s="11">
        <v>5.0447913403038101E-5</v>
      </c>
    </row>
    <row r="3735" spans="2:4" x14ac:dyDescent="0.4">
      <c r="B3735" s="114">
        <v>1046.5999999999599</v>
      </c>
      <c r="C3735" s="11">
        <v>0.99992835336550501</v>
      </c>
      <c r="D3735" s="11">
        <v>4.9265452730073899E-5</v>
      </c>
    </row>
    <row r="3736" spans="2:4" x14ac:dyDescent="0.4">
      <c r="B3736" s="114">
        <v>1046.7999999999599</v>
      </c>
      <c r="C3736" s="11">
        <v>0.999929699892801</v>
      </c>
      <c r="D3736" s="11">
        <v>4.8162913551686702E-5</v>
      </c>
    </row>
    <row r="3737" spans="2:4" x14ac:dyDescent="0.4">
      <c r="B3737" s="114">
        <v>1046.99999999996</v>
      </c>
      <c r="C3737" s="11">
        <v>0.99993094640987001</v>
      </c>
      <c r="D3737" s="11">
        <v>4.7135983193652498E-5</v>
      </c>
    </row>
    <row r="3738" spans="2:4" x14ac:dyDescent="0.4">
      <c r="B3738" s="114">
        <v>1047.19999999996</v>
      </c>
      <c r="C3738" s="11">
        <v>0.99993209776951697</v>
      </c>
      <c r="D3738" s="11">
        <v>4.6180704597179499E-5</v>
      </c>
    </row>
    <row r="3739" spans="2:4" x14ac:dyDescent="0.4">
      <c r="B3739" s="114">
        <v>1047.3999999999601</v>
      </c>
      <c r="C3739" s="11">
        <v>0.99993315839910202</v>
      </c>
      <c r="D3739" s="11">
        <v>4.52934518355219E-5</v>
      </c>
    </row>
    <row r="3740" spans="2:4" x14ac:dyDescent="0.4">
      <c r="B3740" s="114">
        <v>1047.5999999999599</v>
      </c>
      <c r="C3740" s="11">
        <v>0.99993413232773998</v>
      </c>
      <c r="D3740" s="11">
        <v>4.4470907609974101E-5</v>
      </c>
    </row>
    <row r="3741" spans="2:4" x14ac:dyDescent="0.4">
      <c r="B3741" s="114">
        <v>1047.7999999999599</v>
      </c>
      <c r="C3741" s="11">
        <v>0.99993502321119099</v>
      </c>
      <c r="D3741" s="11">
        <v>4.3710042639225497E-5</v>
      </c>
    </row>
    <row r="3742" spans="2:4" x14ac:dyDescent="0.4">
      <c r="B3742" s="114">
        <v>1047.99999999996</v>
      </c>
      <c r="C3742" s="11">
        <v>0.99993583435445299</v>
      </c>
      <c r="D3742" s="11">
        <v>4.3008096848693303E-5</v>
      </c>
    </row>
    <row r="3743" spans="2:4" x14ac:dyDescent="0.4">
      <c r="B3743" s="114">
        <v>1048.19999999996</v>
      </c>
      <c r="C3743" s="11">
        <v>0.99993656873233505</v>
      </c>
      <c r="D3743" s="11">
        <v>4.2362562133874597E-5</v>
      </c>
    </row>
    <row r="3744" spans="2:4" x14ac:dyDescent="0.4">
      <c r="B3744" s="114">
        <v>1048.3999999999601</v>
      </c>
      <c r="C3744" s="11">
        <v>0.99993722900828497</v>
      </c>
      <c r="D3744" s="11">
        <v>4.1771166387879302E-5</v>
      </c>
    </row>
    <row r="3745" spans="2:4" x14ac:dyDescent="0.4">
      <c r="B3745" s="114">
        <v>1048.5999999999599</v>
      </c>
      <c r="C3745" s="11">
        <v>0.99993781755080002</v>
      </c>
      <c r="D3745" s="11">
        <v>4.1231859760296003E-5</v>
      </c>
    </row>
    <row r="3746" spans="2:4" x14ac:dyDescent="0.4">
      <c r="B3746" s="114">
        <v>1048.7999999999599</v>
      </c>
      <c r="C3746" s="11">
        <v>0.99993833644798802</v>
      </c>
      <c r="D3746" s="11">
        <v>4.0742802208443198E-5</v>
      </c>
    </row>
    <row r="3747" spans="2:4" x14ac:dyDescent="0.4">
      <c r="B3747" s="114">
        <v>1048.99999999996</v>
      </c>
      <c r="C3747" s="11">
        <v>0.99993878752047105</v>
      </c>
      <c r="D3747" s="11">
        <v>4.0302352273050697E-5</v>
      </c>
    </row>
    <row r="3748" spans="2:4" x14ac:dyDescent="0.4">
      <c r="B3748" s="114">
        <v>1049.19999999996</v>
      </c>
      <c r="C3748" s="11">
        <v>0.99993917233263996</v>
      </c>
      <c r="D3748" s="11">
        <v>3.9909057106427497E-5</v>
      </c>
    </row>
    <row r="3749" spans="2:4" x14ac:dyDescent="0.4">
      <c r="B3749" s="114">
        <v>1049.3999999999601</v>
      </c>
      <c r="C3749" s="11">
        <v>0.99993949220235301</v>
      </c>
      <c r="D3749" s="11">
        <v>3.9561643679255997E-5</v>
      </c>
    </row>
    <row r="3750" spans="2:4" x14ac:dyDescent="0.4">
      <c r="B3750" s="114">
        <v>1049.5999999999599</v>
      </c>
      <c r="C3750" s="11">
        <v>0.999939748209142</v>
      </c>
      <c r="D3750" s="11">
        <v>3.9259011097876502E-5</v>
      </c>
    </row>
    <row r="3751" spans="2:4" x14ac:dyDescent="0.4">
      <c r="B3751" s="114">
        <v>1049.7999999999599</v>
      </c>
      <c r="C3751" s="11">
        <v>0.99993994120100405</v>
      </c>
      <c r="D3751" s="11">
        <v>3.9000223969661603E-5</v>
      </c>
    </row>
    <row r="3752" spans="2:4" x14ac:dyDescent="0.4">
      <c r="B3752" s="114">
        <v>1049.99999999996</v>
      </c>
      <c r="C3752" s="11">
        <v>0.99994007179984601</v>
      </c>
      <c r="D3752" s="11">
        <v>3.8784506759370198E-5</v>
      </c>
    </row>
    <row r="3753" spans="2:4" x14ac:dyDescent="0.4">
      <c r="B3753" s="114">
        <v>1050.19999999996</v>
      </c>
      <c r="C3753" s="11">
        <v>0.99994014040513901</v>
      </c>
      <c r="D3753" s="11">
        <v>3.8611239483406298E-5</v>
      </c>
    </row>
    <row r="3754" spans="2:4" x14ac:dyDescent="0.4">
      <c r="B3754" s="114">
        <v>1050.3999999999601</v>
      </c>
      <c r="C3754" s="11">
        <v>0.99994014719519297</v>
      </c>
      <c r="D3754" s="11">
        <v>3.8479955240811902E-5</v>
      </c>
    </row>
    <row r="3755" spans="2:4" x14ac:dyDescent="0.4">
      <c r="B3755" s="114">
        <v>1050.5999999999599</v>
      </c>
      <c r="C3755" s="11">
        <v>0.99994009212982804</v>
      </c>
      <c r="D3755" s="11">
        <v>3.83903363177855E-5</v>
      </c>
    </row>
    <row r="3756" spans="2:4" x14ac:dyDescent="0.4">
      <c r="B3756" s="114">
        <v>1050.7999999999599</v>
      </c>
      <c r="C3756" s="11">
        <v>0.99993997495127296</v>
      </c>
      <c r="D3756" s="11">
        <v>3.83422116903115E-5</v>
      </c>
    </row>
    <row r="3757" spans="2:4" x14ac:dyDescent="0.4">
      <c r="B3757" s="114">
        <v>1050.99999999996</v>
      </c>
      <c r="C3757" s="11">
        <v>0.99993979518350395</v>
      </c>
      <c r="D3757" s="11">
        <v>3.8335555663070398E-5</v>
      </c>
    </row>
    <row r="3758" spans="2:4" x14ac:dyDescent="0.4">
      <c r="B3758" s="114">
        <v>1051.19999999996</v>
      </c>
      <c r="C3758" s="11">
        <v>0.999939552130506</v>
      </c>
      <c r="D3758" s="11">
        <v>3.8370487242570401E-5</v>
      </c>
    </row>
    <row r="3759" spans="2:4" x14ac:dyDescent="0.4">
      <c r="B3759" s="114">
        <v>1051.3999999999601</v>
      </c>
      <c r="C3759" s="11">
        <v>0.99993924487345498</v>
      </c>
      <c r="D3759" s="11">
        <v>3.8447270215624398E-5</v>
      </c>
    </row>
    <row r="3760" spans="2:4" x14ac:dyDescent="0.4">
      <c r="B3760" s="114">
        <v>1051.5999999999599</v>
      </c>
      <c r="C3760" s="11">
        <v>0.99993887226692701</v>
      </c>
      <c r="D3760" s="11">
        <v>3.85663138788831E-5</v>
      </c>
    </row>
    <row r="3761" spans="2:4" x14ac:dyDescent="0.4">
      <c r="B3761" s="114">
        <v>1051.7999999999599</v>
      </c>
      <c r="C3761" s="11">
        <v>0.99993843293413098</v>
      </c>
      <c r="D3761" s="11">
        <v>3.8728174375441799E-5</v>
      </c>
    </row>
    <row r="3762" spans="2:4" x14ac:dyDescent="0.4">
      <c r="B3762" s="114">
        <v>1051.99999999996</v>
      </c>
      <c r="C3762" s="11">
        <v>0.999937925261286</v>
      </c>
      <c r="D3762" s="11">
        <v>3.8933556586465998E-5</v>
      </c>
    </row>
    <row r="3763" spans="2:4" x14ac:dyDescent="0.4">
      <c r="B3763" s="114">
        <v>1052.19999999996</v>
      </c>
      <c r="C3763" s="11">
        <v>0.99993734739233597</v>
      </c>
      <c r="D3763" s="11">
        <v>3.9183315616741801E-5</v>
      </c>
    </row>
    <row r="3764" spans="2:4" x14ac:dyDescent="0.4">
      <c r="B3764" s="114">
        <v>1052.3999999999601</v>
      </c>
      <c r="C3764" s="11">
        <v>0.999936697225697</v>
      </c>
      <c r="D3764" s="11">
        <v>3.9478456600499398E-5</v>
      </c>
    </row>
    <row r="3765" spans="2:4" x14ac:dyDescent="0.4">
      <c r="B3765" s="114">
        <v>1052.5999999999599</v>
      </c>
      <c r="C3765" s="11">
        <v>0.99993597240401999</v>
      </c>
      <c r="D3765" s="11">
        <v>3.98201399361749E-5</v>
      </c>
    </row>
    <row r="3766" spans="2:4" x14ac:dyDescent="0.4">
      <c r="B3766" s="114">
        <v>1052.7999999999599</v>
      </c>
      <c r="C3766" s="11">
        <v>0.99993517030528001</v>
      </c>
      <c r="D3766" s="11">
        <v>4.0209685308795498E-5</v>
      </c>
    </row>
    <row r="3767" spans="2:4" x14ac:dyDescent="0.4">
      <c r="B3767" s="114">
        <v>1052.99999999996</v>
      </c>
      <c r="C3767" s="11">
        <v>0.999934288034795</v>
      </c>
      <c r="D3767" s="11">
        <v>4.0648574908490803E-5</v>
      </c>
    </row>
    <row r="3768" spans="2:4" x14ac:dyDescent="0.4">
      <c r="B3768" s="114">
        <v>1053.19999999996</v>
      </c>
      <c r="C3768" s="11">
        <v>0.99993332241744004</v>
      </c>
      <c r="D3768" s="11">
        <v>4.1138456477325602E-5</v>
      </c>
    </row>
    <row r="3769" spans="2:4" x14ac:dyDescent="0.4">
      <c r="B3769" s="114">
        <v>1053.3999999999601</v>
      </c>
      <c r="C3769" s="11">
        <v>0.99993226999044904</v>
      </c>
      <c r="D3769" s="11">
        <v>4.16811459389784E-5</v>
      </c>
    </row>
    <row r="3770" spans="2:4" x14ac:dyDescent="0.4">
      <c r="B3770" s="114">
        <v>1053.5999999999599</v>
      </c>
      <c r="C3770" s="11">
        <v>0.99993112699727005</v>
      </c>
      <c r="D3770" s="11">
        <v>4.2278629302841199E-5</v>
      </c>
    </row>
    <row r="3771" spans="2:4" x14ac:dyDescent="0.4">
      <c r="B3771" s="114">
        <v>1053.7999999999599</v>
      </c>
      <c r="C3771" s="11">
        <v>0.99992988938310801</v>
      </c>
      <c r="D3771" s="11">
        <v>4.2933063456354602E-5</v>
      </c>
    </row>
    <row r="3772" spans="2:4" x14ac:dyDescent="0.4">
      <c r="B3772" s="114">
        <v>1053.99999999996</v>
      </c>
      <c r="C3772" s="11">
        <v>0.99992855279294002</v>
      </c>
      <c r="D3772" s="11">
        <v>4.3646775363957401E-5</v>
      </c>
    </row>
    <row r="3773" spans="2:4" x14ac:dyDescent="0.4">
      <c r="B3773" s="114">
        <v>1054.19999999996</v>
      </c>
      <c r="C3773" s="11">
        <v>0.99992711257184097</v>
      </c>
      <c r="D3773" s="11">
        <v>4.4422259917701202E-5</v>
      </c>
    </row>
    <row r="3774" spans="2:4" x14ac:dyDescent="0.4">
      <c r="B3774" s="114">
        <v>1054.3999999999601</v>
      </c>
      <c r="C3774" s="11">
        <v>0.99992556376728703</v>
      </c>
      <c r="D3774" s="11">
        <v>4.5262176845659401E-5</v>
      </c>
    </row>
    <row r="3775" spans="2:4" x14ac:dyDescent="0.4">
      <c r="B3775" s="114">
        <v>1054.5999999999599</v>
      </c>
      <c r="C3775" s="11">
        <v>0.99992390114385299</v>
      </c>
      <c r="D3775" s="11">
        <v>4.61693390082489E-5</v>
      </c>
    </row>
    <row r="3776" spans="2:4" x14ac:dyDescent="0.4">
      <c r="B3776" s="114">
        <v>1054.7999999999599</v>
      </c>
      <c r="C3776" s="11">
        <v>0.99992211920426499</v>
      </c>
      <c r="D3776" s="11">
        <v>4.7146697054313398E-5</v>
      </c>
    </row>
    <row r="3777" spans="2:4" x14ac:dyDescent="0.4">
      <c r="B3777" s="114">
        <v>1054.99999999996</v>
      </c>
      <c r="C3777" s="11">
        <v>0.99992021221957705</v>
      </c>
      <c r="D3777" s="11">
        <v>4.8197318583598798E-5</v>
      </c>
    </row>
    <row r="3778" spans="2:4" x14ac:dyDescent="0.4">
      <c r="B3778" s="114">
        <v>1055.19999999996</v>
      </c>
      <c r="C3778" s="11">
        <v>0.99991817427223395</v>
      </c>
      <c r="D3778" s="11">
        <v>4.9324359435560597E-5</v>
      </c>
    </row>
    <row r="3779" spans="2:4" x14ac:dyDescent="0.4">
      <c r="B3779" s="114">
        <v>1055.3999999999601</v>
      </c>
      <c r="C3779" s="11">
        <v>0.99991599931522701</v>
      </c>
      <c r="D3779" s="11">
        <v>5.0531025194102502E-5</v>
      </c>
    </row>
    <row r="3780" spans="2:4" x14ac:dyDescent="0.4">
      <c r="B3780" s="114">
        <v>1055.5999999999599</v>
      </c>
      <c r="C3780" s="11">
        <v>0.99991368125112301</v>
      </c>
      <c r="D3780" s="11">
        <v>5.1820520663864401E-5</v>
      </c>
    </row>
    <row r="3781" spans="2:4" x14ac:dyDescent="0.4">
      <c r="B3781" s="114">
        <v>1055.7999999999599</v>
      </c>
      <c r="C3781" s="11">
        <v>0.99991121403541094</v>
      </c>
      <c r="D3781" s="11">
        <v>5.3195984718849201E-5</v>
      </c>
    </row>
    <row r="3782" spans="2:4" x14ac:dyDescent="0.4">
      <c r="B3782" s="114">
        <v>1055.99999999996</v>
      </c>
      <c r="C3782" s="11">
        <v>0.99990859180925995</v>
      </c>
      <c r="D3782" s="11">
        <v>5.4660407566526801E-5</v>
      </c>
    </row>
    <row r="3783" spans="2:4" x14ac:dyDescent="0.4">
      <c r="B3783" s="114">
        <v>1056.19999999996</v>
      </c>
      <c r="C3783" s="11">
        <v>0.99990580906757798</v>
      </c>
      <c r="D3783" s="11">
        <v>5.6216526875793698E-5</v>
      </c>
    </row>
    <row r="3784" spans="2:4" x14ac:dyDescent="0.4">
      <c r="B3784" s="114">
        <v>1056.3999999999601</v>
      </c>
      <c r="C3784" s="11">
        <v>0.99990286086898195</v>
      </c>
      <c r="D3784" s="11">
        <v>5.7866698862709901E-5</v>
      </c>
    </row>
    <row r="3785" spans="2:4" x14ac:dyDescent="0.4">
      <c r="B3785" s="114">
        <v>1056.5999999999599</v>
      </c>
      <c r="C3785" s="11">
        <v>0.99989974309225804</v>
      </c>
      <c r="D3785" s="11">
        <v>5.9612742788968602E-5</v>
      </c>
    </row>
    <row r="3786" spans="2:4" x14ac:dyDescent="0.4">
      <c r="B3786" s="114">
        <v>1056.7999999999599</v>
      </c>
      <c r="C3786" s="11">
        <v>0.99989645274749195</v>
      </c>
      <c r="D3786" s="11">
        <v>6.1455753421682695E-5</v>
      </c>
    </row>
    <row r="3787" spans="2:4" x14ac:dyDescent="0.4">
      <c r="B3787" s="114">
        <v>1056.99999999996</v>
      </c>
      <c r="C3787" s="11">
        <v>0.99989298834764795</v>
      </c>
      <c r="D3787" s="11">
        <v>6.3395878513649399E-5</v>
      </c>
    </row>
    <row r="3788" spans="2:4" x14ac:dyDescent="0.4">
      <c r="B3788" s="114">
        <v>1057.19999999996</v>
      </c>
      <c r="C3788" s="11">
        <v>0.99988935034491799</v>
      </c>
      <c r="D3788" s="11">
        <v>6.5432059414191306E-5</v>
      </c>
    </row>
    <row r="3789" spans="2:4" x14ac:dyDescent="0.4">
      <c r="B3789" s="114">
        <v>1057.3999999999601</v>
      </c>
      <c r="C3789" s="11">
        <v>0.99988554163381305</v>
      </c>
      <c r="D3789" s="11">
        <v>6.7561734333868804E-5</v>
      </c>
    </row>
    <row r="3790" spans="2:4" x14ac:dyDescent="0.4">
      <c r="B3790" s="114">
        <v>1057.5999999999599</v>
      </c>
      <c r="C3790" s="11">
        <v>0.99988156811905504</v>
      </c>
      <c r="D3790" s="11">
        <v>6.9780506332016001E-5</v>
      </c>
    </row>
    <row r="3791" spans="2:4" x14ac:dyDescent="0.4">
      <c r="B3791" s="114">
        <v>1057.7999999999599</v>
      </c>
      <c r="C3791" s="11">
        <v>0.99987743934053297</v>
      </c>
      <c r="D3791" s="11">
        <v>7.2081781727989798E-5</v>
      </c>
    </row>
    <row r="3792" spans="2:4" x14ac:dyDescent="0.4">
      <c r="B3792" s="114">
        <v>1057.99999999996</v>
      </c>
      <c r="C3792" s="11">
        <v>0.99987316913971802</v>
      </c>
      <c r="D3792" s="11">
        <v>7.4456389502868998E-5</v>
      </c>
    </row>
    <row r="3793" spans="2:4" x14ac:dyDescent="0.4">
      <c r="B3793" s="114">
        <v>1058.19999999996</v>
      </c>
      <c r="C3793" s="11">
        <v>0.99986877634316895</v>
      </c>
      <c r="D3793" s="11">
        <v>7.6892198004545196E-5</v>
      </c>
    </row>
    <row r="3794" spans="2:4" x14ac:dyDescent="0.4">
      <c r="B3794" s="114">
        <v>1058.3999999999601</v>
      </c>
      <c r="C3794" s="11">
        <v>0.99986428542711903</v>
      </c>
      <c r="D3794" s="11">
        <v>7.9373752419786701E-5</v>
      </c>
    </row>
    <row r="3795" spans="2:4" x14ac:dyDescent="0.4">
      <c r="B3795" s="114">
        <v>1058.5999999999599</v>
      </c>
      <c r="C3795" s="11">
        <v>0.99985972710174098</v>
      </c>
      <c r="D3795" s="11">
        <v>8.1881967909934098E-5</v>
      </c>
    </row>
    <row r="3796" spans="2:4" x14ac:dyDescent="0.4">
      <c r="B3796" s="114">
        <v>1058.7999999999599</v>
      </c>
      <c r="C3796" s="11">
        <v>0.99985513876034704</v>
      </c>
      <c r="D3796" s="11">
        <v>8.4393914840200099E-5</v>
      </c>
    </row>
    <row r="3797" spans="2:4" x14ac:dyDescent="0.4">
      <c r="B3797" s="114">
        <v>1058.99999999996</v>
      </c>
      <c r="C3797" s="11">
        <v>0.99985056471756295</v>
      </c>
      <c r="D3797" s="11">
        <v>8.6882741605171207E-5</v>
      </c>
    </row>
    <row r="3798" spans="2:4" x14ac:dyDescent="0.4">
      <c r="B3798" s="114">
        <v>1059.19999999996</v>
      </c>
      <c r="C3798" s="11">
        <v>0.99984605615404798</v>
      </c>
      <c r="D3798" s="11">
        <v>8.9317783154022398E-5</v>
      </c>
    </row>
    <row r="3799" spans="2:4" x14ac:dyDescent="0.4">
      <c r="B3799" s="114">
        <v>1059.3999999999601</v>
      </c>
      <c r="C3799" s="11">
        <v>0.99984167068906504</v>
      </c>
      <c r="D3799" s="11">
        <v>9.1664900050407002E-5</v>
      </c>
    </row>
    <row r="3800" spans="2:4" x14ac:dyDescent="0.4">
      <c r="B3800" s="114">
        <v>1059.5999999999599</v>
      </c>
      <c r="C3800" s="11">
        <v>0.99983747151589797</v>
      </c>
      <c r="D3800" s="11">
        <v>9.3887082783611703E-5</v>
      </c>
    </row>
    <row r="3801" spans="2:4" x14ac:dyDescent="0.4">
      <c r="B3801" s="114">
        <v>1059.7999999999599</v>
      </c>
      <c r="C3801" s="11">
        <v>0.99983352606203102</v>
      </c>
      <c r="D3801" s="11">
        <v>9.5945337706104404E-5</v>
      </c>
    </row>
    <row r="3802" spans="2:4" x14ac:dyDescent="0.4">
      <c r="B3802" s="114">
        <v>1059.99999999996</v>
      </c>
      <c r="C3802" s="11">
        <v>0.99982990417609197</v>
      </c>
      <c r="D3802" s="11">
        <v>9.7799844861793999E-5</v>
      </c>
    </row>
    <row r="3803" spans="2:4" x14ac:dyDescent="0.4">
      <c r="B3803" s="114">
        <v>1060.19999999996</v>
      </c>
      <c r="C3803" s="11">
        <v>0.99982667588826102</v>
      </c>
      <c r="D3803" s="11">
        <v>9.9411348338983202E-5</v>
      </c>
    </row>
    <row r="3804" spans="2:4" x14ac:dyDescent="0.4">
      <c r="B3804" s="114">
        <v>1060.3999999999601</v>
      </c>
      <c r="C3804" s="11">
        <v>0.99982390884450001</v>
      </c>
      <c r="D3804" s="11">
        <v>1.00742706616118E-4</v>
      </c>
    </row>
    <row r="3805" spans="2:4" x14ac:dyDescent="0.4">
      <c r="B3805" s="114">
        <v>1060.5999999999599</v>
      </c>
      <c r="C3805" s="11">
        <v>0.99982166560152397</v>
      </c>
      <c r="D3805" s="11">
        <v>1.0176048730817699E-4</v>
      </c>
    </row>
    <row r="3806" spans="2:4" x14ac:dyDescent="0.4">
      <c r="B3806" s="114">
        <v>1060.7999999999599</v>
      </c>
      <c r="C3806" s="11">
        <v>0.999820000925154</v>
      </c>
      <c r="D3806" s="11">
        <v>1.02436505428793E-4</v>
      </c>
    </row>
    <row r="3807" spans="2:4" x14ac:dyDescent="0.4">
      <c r="B3807" s="114">
        <v>1060.99999999996</v>
      </c>
      <c r="C3807" s="11">
        <v>0.99981895928838205</v>
      </c>
      <c r="D3807" s="11">
        <v>1.02749183737961E-4</v>
      </c>
    </row>
    <row r="3808" spans="2:4" x14ac:dyDescent="0.4">
      <c r="B3808" s="114">
        <v>1061.19999999996</v>
      </c>
      <c r="C3808" s="11">
        <v>0.99981857275294195</v>
      </c>
      <c r="D3808" s="11">
        <v>1.02684627852034E-4</v>
      </c>
    </row>
    <row r="3809" spans="2:4" x14ac:dyDescent="0.4">
      <c r="B3809" s="114">
        <v>1061.3999999999601</v>
      </c>
      <c r="C3809" s="11">
        <v>0.99981885938204296</v>
      </c>
      <c r="D3809" s="11">
        <v>1.0223733703933E-4</v>
      </c>
    </row>
    <row r="3810" spans="2:4" x14ac:dyDescent="0.4">
      <c r="B3810" s="114">
        <v>1061.5999999999599</v>
      </c>
      <c r="C3810" s="11">
        <v>0.99981982228893296</v>
      </c>
      <c r="D3810" s="11">
        <v>1.01410504869139E-4</v>
      </c>
    </row>
    <row r="3811" spans="2:4" x14ac:dyDescent="0.4">
      <c r="B3811" s="114">
        <v>1061.7999999999599</v>
      </c>
      <c r="C3811" s="11">
        <v>0.99982144938011697</v>
      </c>
      <c r="D3811" s="11">
        <v>1.00215897907305E-4</v>
      </c>
    </row>
    <row r="3812" spans="2:4" x14ac:dyDescent="0.4">
      <c r="B3812" s="114">
        <v>1061.99999999996</v>
      </c>
      <c r="C3812" s="11">
        <v>0.99982371380713797</v>
      </c>
      <c r="D3812" s="11">
        <v>9.8673330849155806E-5</v>
      </c>
    </row>
    <row r="3813" spans="2:4" x14ac:dyDescent="0.4">
      <c r="B3813" s="114">
        <v>1062.19999999996</v>
      </c>
      <c r="C3813" s="11">
        <v>0.99982657510165196</v>
      </c>
      <c r="D3813" s="11">
        <v>9.6809780484166297E-5</v>
      </c>
    </row>
    <row r="3814" spans="2:4" x14ac:dyDescent="0.4">
      <c r="B3814" s="114">
        <v>1062.3999999999601</v>
      </c>
      <c r="C3814" s="11">
        <v>0.99982998092512498</v>
      </c>
      <c r="D3814" s="11">
        <v>9.4658201996363294E-5</v>
      </c>
    </row>
    <row r="3815" spans="2:4" x14ac:dyDescent="0.4">
      <c r="B3815" s="114">
        <v>1062.5999999999599</v>
      </c>
      <c r="C3815" s="11">
        <v>0.99983386931192297</v>
      </c>
      <c r="D3815" s="11">
        <v>9.2256128252995998E-5</v>
      </c>
    </row>
    <row r="3816" spans="2:4" x14ac:dyDescent="0.4">
      <c r="B3816" s="114">
        <v>1062.7999999999599</v>
      </c>
      <c r="C3816" s="11">
        <v>0.99983817128550101</v>
      </c>
      <c r="D3816" s="11">
        <v>8.9644133289033305E-5</v>
      </c>
    </row>
    <row r="3817" spans="2:4" x14ac:dyDescent="0.4">
      <c r="B3817" s="114">
        <v>1062.99999999996</v>
      </c>
      <c r="C3817" s="11">
        <v>0.99984281366641103</v>
      </c>
      <c r="D3817" s="11">
        <v>8.6864259904931494E-5</v>
      </c>
    </row>
    <row r="3818" spans="2:4" x14ac:dyDescent="0.4">
      <c r="B3818" s="114">
        <v>1063.19999999996</v>
      </c>
      <c r="C3818" s="11">
        <v>0.99984772187976401</v>
      </c>
      <c r="D3818" s="11">
        <v>8.3958509189430405E-5</v>
      </c>
    </row>
    <row r="3819" spans="2:4" x14ac:dyDescent="0.4">
      <c r="B3819" s="114">
        <v>1063.3999999999601</v>
      </c>
      <c r="C3819" s="11">
        <v>0.99985282257807495</v>
      </c>
      <c r="D3819" s="11">
        <v>8.0967479831194701E-5</v>
      </c>
    </row>
    <row r="3820" spans="2:4" x14ac:dyDescent="0.4">
      <c r="B3820" s="114">
        <v>1063.5999999999599</v>
      </c>
      <c r="C3820" s="11">
        <v>0.99985804592306704</v>
      </c>
      <c r="D3820" s="11">
        <v>7.7929227126310901E-5</v>
      </c>
    </row>
    <row r="3821" spans="2:4" x14ac:dyDescent="0.4">
      <c r="B3821" s="114">
        <v>1063.7999999999599</v>
      </c>
      <c r="C3821" s="11">
        <v>0.99986332741453299</v>
      </c>
      <c r="D3821" s="11">
        <v>7.4878386838727999E-5</v>
      </c>
    </row>
    <row r="3822" spans="2:4" x14ac:dyDescent="0.4">
      <c r="B3822" s="114">
        <v>1063.99999999996</v>
      </c>
      <c r="C3822" s="11">
        <v>0.99986860920867004</v>
      </c>
      <c r="D3822" s="11">
        <v>7.1845581451969703E-5</v>
      </c>
    </row>
    <row r="3823" spans="2:4" x14ac:dyDescent="0.4">
      <c r="B3823" s="114">
        <v>1064.19999999996</v>
      </c>
      <c r="C3823" s="11">
        <v>0.99987384092230702</v>
      </c>
      <c r="D3823" s="11">
        <v>6.8857099802298297E-5</v>
      </c>
    </row>
    <row r="3824" spans="2:4" x14ac:dyDescent="0.4">
      <c r="B3824" s="114">
        <v>1064.3999999999601</v>
      </c>
      <c r="C3824" s="11">
        <v>0.99987897996477904</v>
      </c>
      <c r="D3824" s="11">
        <v>6.5934820093769799E-5</v>
      </c>
    </row>
    <row r="3825" spans="2:4" x14ac:dyDescent="0.4">
      <c r="B3825" s="114">
        <v>1064.5999999999599</v>
      </c>
      <c r="C3825" s="11">
        <v>0.99988399146441997</v>
      </c>
      <c r="D3825" s="11">
        <v>6.3096336862667501E-5</v>
      </c>
    </row>
    <row r="3826" spans="2:4" x14ac:dyDescent="0.4">
      <c r="B3826" s="114">
        <v>1064.7999999999599</v>
      </c>
      <c r="C3826" s="11">
        <v>0.99988884788341803</v>
      </c>
      <c r="D3826" s="11">
        <v>6.0355238672638599E-5</v>
      </c>
    </row>
    <row r="3827" spans="2:4" x14ac:dyDescent="0.4">
      <c r="B3827" s="114">
        <v>1064.99999999996</v>
      </c>
      <c r="C3827" s="11">
        <v>0.99989352841349699</v>
      </c>
      <c r="D3827" s="11">
        <v>5.7721487301635403E-5</v>
      </c>
    </row>
    <row r="3828" spans="2:4" x14ac:dyDescent="0.4">
      <c r="B3828" s="114">
        <v>1065.19999999996</v>
      </c>
      <c r="C3828" s="11">
        <v>0.99989801823731195</v>
      </c>
      <c r="D3828" s="11">
        <v>5.5201854411385198E-5</v>
      </c>
    </row>
    <row r="3829" spans="2:4" x14ac:dyDescent="0.4">
      <c r="B3829" s="114">
        <v>1065.3999999999601</v>
      </c>
      <c r="C3829" s="11">
        <v>0.99990230772798205</v>
      </c>
      <c r="D3829" s="11">
        <v>5.28003789365384E-5</v>
      </c>
    </row>
    <row r="3830" spans="2:4" x14ac:dyDescent="0.4">
      <c r="B3830" s="114">
        <v>1065.5999999999599</v>
      </c>
      <c r="C3830" s="11">
        <v>0.99990639164342099</v>
      </c>
      <c r="D3830" s="11">
        <v>5.05188171126655E-5</v>
      </c>
    </row>
    <row r="3831" spans="2:4" x14ac:dyDescent="0.4">
      <c r="B3831" s="114">
        <v>1065.7999999999599</v>
      </c>
      <c r="C3831" s="11">
        <v>0.99991026835633201</v>
      </c>
      <c r="D3831" s="11">
        <v>4.8357065489723302E-5</v>
      </c>
    </row>
    <row r="3832" spans="2:4" x14ac:dyDescent="0.4">
      <c r="B3832" s="114">
        <v>1065.99999999996</v>
      </c>
      <c r="C3832" s="11">
        <v>0.99991393914647597</v>
      </c>
      <c r="D3832" s="11">
        <v>4.6313544660238103E-5</v>
      </c>
    </row>
    <row r="3833" spans="2:4" x14ac:dyDescent="0.4">
      <c r="B3833" s="114">
        <v>1066.19999999996</v>
      </c>
      <c r="C3833" s="11">
        <v>0.99991740756985004</v>
      </c>
      <c r="D3833" s="11">
        <v>4.4385537536656499E-5</v>
      </c>
    </row>
    <row r="3834" spans="2:4" x14ac:dyDescent="0.4">
      <c r="B3834" s="114">
        <v>1066.3999999999601</v>
      </c>
      <c r="C3834" s="11">
        <v>0.99992067891049097</v>
      </c>
      <c r="D3834" s="11">
        <v>4.2569480389525697E-5</v>
      </c>
    </row>
    <row r="3835" spans="2:4" x14ac:dyDescent="0.4">
      <c r="B3835" s="114">
        <v>1066.5999999999599</v>
      </c>
      <c r="C3835" s="11">
        <v>0.999923759717118</v>
      </c>
      <c r="D3835" s="11">
        <v>4.08612068681007E-5</v>
      </c>
    </row>
    <row r="3836" spans="2:4" x14ac:dyDescent="0.4">
      <c r="B3836" s="114">
        <v>1066.7999999999599</v>
      </c>
      <c r="C3836" s="11">
        <v>0.99992665741668696</v>
      </c>
      <c r="D3836" s="11">
        <v>3.9256149666083202E-5</v>
      </c>
    </row>
    <row r="3837" spans="2:4" x14ac:dyDescent="0.4">
      <c r="B3837" s="114">
        <v>1066.99999999996</v>
      </c>
      <c r="C3837" s="11">
        <v>0.99992937999834697</v>
      </c>
      <c r="D3837" s="11">
        <v>3.7749503959671297E-5</v>
      </c>
    </row>
    <row r="3838" spans="2:4" x14ac:dyDescent="0.4">
      <c r="B3838" s="114">
        <v>1067.19999999996</v>
      </c>
      <c r="C3838" s="11">
        <v>0.999931935759794</v>
      </c>
      <c r="D3838" s="11">
        <v>3.6336357314841898E-5</v>
      </c>
    </row>
    <row r="3839" spans="2:4" x14ac:dyDescent="0.4">
      <c r="B3839" s="114">
        <v>1067.3999999999601</v>
      </c>
      <c r="C3839" s="11">
        <v>0.999934333107383</v>
      </c>
      <c r="D3839" s="11">
        <v>3.5011790948574798E-5</v>
      </c>
    </row>
    <row r="3840" spans="2:4" x14ac:dyDescent="0.4">
      <c r="B3840" s="114">
        <v>1067.5999999999599</v>
      </c>
      <c r="C3840" s="11">
        <v>0.99993658040171296</v>
      </c>
      <c r="D3840" s="11">
        <v>3.3770956968135598E-5</v>
      </c>
    </row>
    <row r="3841" spans="2:4" x14ac:dyDescent="0.4">
      <c r="B3841" s="114">
        <v>1067.7999999999599</v>
      </c>
      <c r="C3841" s="11">
        <v>0.99993868584093304</v>
      </c>
      <c r="D3841" s="11">
        <v>3.2609135791508598E-5</v>
      </c>
    </row>
    <row r="3842" spans="2:4" x14ac:dyDescent="0.4">
      <c r="B3842" s="114">
        <v>1067.99999999996</v>
      </c>
      <c r="C3842" s="11">
        <v>0.99994065737496896</v>
      </c>
      <c r="D3842" s="11">
        <v>3.1521777456734399E-5</v>
      </c>
    </row>
    <row r="3843" spans="2:4" x14ac:dyDescent="0.4">
      <c r="B3843" s="114">
        <v>1068.19999999996</v>
      </c>
      <c r="C3843" s="11">
        <v>0.99994250264511897</v>
      </c>
      <c r="D3843" s="11">
        <v>3.05045299624543E-5</v>
      </c>
    </row>
    <row r="3844" spans="2:4" x14ac:dyDescent="0.4">
      <c r="B3844" s="114">
        <v>1068.3999999999601</v>
      </c>
      <c r="C3844" s="11">
        <v>0.99994422894396695</v>
      </c>
      <c r="D3844" s="11">
        <v>2.9553257426676699E-5</v>
      </c>
    </row>
    <row r="3845" spans="2:4" x14ac:dyDescent="0.4">
      <c r="B3845" s="114">
        <v>1068.5999999999599</v>
      </c>
      <c r="C3845" s="11">
        <v>0.99994584318842705</v>
      </c>
      <c r="D3845" s="11">
        <v>2.8664050687875801E-5</v>
      </c>
    </row>
    <row r="3846" spans="2:4" x14ac:dyDescent="0.4">
      <c r="B3846" s="114">
        <v>1068.7999999999599</v>
      </c>
      <c r="C3846" s="11">
        <v>0.999947351906191</v>
      </c>
      <c r="D3846" s="11">
        <v>2.7833231465293099E-5</v>
      </c>
    </row>
    <row r="3847" spans="2:4" x14ac:dyDescent="0.4">
      <c r="B3847" s="114">
        <v>1068.99999999996</v>
      </c>
      <c r="C3847" s="11">
        <v>0.99994876123189702</v>
      </c>
      <c r="D3847" s="11">
        <v>2.70573518369464E-5</v>
      </c>
    </row>
    <row r="3848" spans="2:4" x14ac:dyDescent="0.4">
      <c r="B3848" s="114">
        <v>1069.19999999996</v>
      </c>
      <c r="C3848" s="11">
        <v>0.99995007691016702</v>
      </c>
      <c r="D3848" s="11">
        <v>2.6333190337559499E-5</v>
      </c>
    </row>
    <row r="3849" spans="2:4" x14ac:dyDescent="0.4">
      <c r="B3849" s="114">
        <v>1069.3999999999601</v>
      </c>
      <c r="C3849" s="11">
        <v>0.99995130430370505</v>
      </c>
      <c r="D3849" s="11">
        <v>2.5657745640707098E-5</v>
      </c>
    </row>
    <row r="3850" spans="2:4" x14ac:dyDescent="0.4">
      <c r="B3850" s="114">
        <v>1069.5999999999599</v>
      </c>
      <c r="C3850" s="11">
        <v>0.99995244840492603</v>
      </c>
      <c r="D3850" s="11">
        <v>2.5028228585214401E-5</v>
      </c>
    </row>
    <row r="3851" spans="2:4" x14ac:dyDescent="0.4">
      <c r="B3851" s="114">
        <v>1069.7999999999599</v>
      </c>
      <c r="C3851" s="11">
        <v>0.99995351384996101</v>
      </c>
      <c r="D3851" s="11">
        <v>2.4442053138931099E-5</v>
      </c>
    </row>
    <row r="3852" spans="2:4" x14ac:dyDescent="0.4">
      <c r="B3852" s="114">
        <v>1069.99999999996</v>
      </c>
      <c r="C3852" s="11">
        <v>0.99995450493418403</v>
      </c>
      <c r="D3852" s="11">
        <v>2.3896826757741399E-5</v>
      </c>
    </row>
    <row r="3853" spans="2:4" x14ac:dyDescent="0.4">
      <c r="B3853" s="114">
        <v>1070.19999999996</v>
      </c>
      <c r="C3853" s="11">
        <v>0.99995542562834605</v>
      </c>
      <c r="D3853" s="11">
        <v>2.3390340366047898E-5</v>
      </c>
    </row>
    <row r="3854" spans="2:4" x14ac:dyDescent="0.4">
      <c r="B3854" s="114">
        <v>1070.3999999999601</v>
      </c>
      <c r="C3854" s="11">
        <v>0.99995627959498601</v>
      </c>
      <c r="D3854" s="11">
        <v>2.2920557973133799E-5</v>
      </c>
    </row>
    <row r="3855" spans="2:4" x14ac:dyDescent="0.4">
      <c r="B3855" s="114">
        <v>1070.5999999999599</v>
      </c>
      <c r="C3855" s="11">
        <v>0.99995707020575098</v>
      </c>
      <c r="D3855" s="11">
        <v>2.24856071502444E-5</v>
      </c>
    </row>
    <row r="3856" spans="2:4" x14ac:dyDescent="0.4">
      <c r="B3856" s="114">
        <v>1070.7999999999599</v>
      </c>
      <c r="C3856" s="11">
        <v>0.99995780055752304</v>
      </c>
      <c r="D3856" s="11">
        <v>2.2083769804136799E-5</v>
      </c>
    </row>
    <row r="3857" spans="2:4" x14ac:dyDescent="0.4">
      <c r="B3857" s="114">
        <v>1070.99999999996</v>
      </c>
      <c r="C3857" s="11">
        <v>0.99995847348770395</v>
      </c>
      <c r="D3857" s="11">
        <v>2.1713473294604501E-5</v>
      </c>
    </row>
    <row r="3858" spans="2:4" x14ac:dyDescent="0.4">
      <c r="B3858" s="114">
        <v>1071.19999999996</v>
      </c>
      <c r="C3858" s="11">
        <v>0.99995909158872598</v>
      </c>
      <c r="D3858" s="11">
        <v>2.1373282053454401E-5</v>
      </c>
    </row>
    <row r="3859" spans="2:4" x14ac:dyDescent="0.4">
      <c r="B3859" s="114">
        <v>1071.3999999999601</v>
      </c>
      <c r="C3859" s="11">
        <v>0.999959657221686</v>
      </c>
      <c r="D3859" s="11">
        <v>2.1061889748186698E-5</v>
      </c>
    </row>
    <row r="3860" spans="2:4" x14ac:dyDescent="0.4">
      <c r="B3860" s="114">
        <v>1071.5999999999599</v>
      </c>
      <c r="C3860" s="11">
        <v>0.999960172529057</v>
      </c>
      <c r="D3860" s="11">
        <v>2.0778112015205501E-5</v>
      </c>
    </row>
    <row r="3861" spans="2:4" x14ac:dyDescent="0.4">
      <c r="B3861" s="114">
        <v>1071.7999999999599</v>
      </c>
      <c r="C3861" s="11">
        <v>0.999960639446415</v>
      </c>
      <c r="D3861" s="11">
        <v>2.0520879773804799E-5</v>
      </c>
    </row>
    <row r="3862" spans="2:4" x14ac:dyDescent="0.4">
      <c r="B3862" s="114">
        <v>1071.99999999996</v>
      </c>
      <c r="C3862" s="11">
        <v>0.99996105971318106</v>
      </c>
      <c r="D3862" s="11">
        <v>2.0289233122375999E-5</v>
      </c>
    </row>
    <row r="3863" spans="2:4" x14ac:dyDescent="0.4">
      <c r="B3863" s="114">
        <v>1072.19999999996</v>
      </c>
      <c r="C3863" s="11">
        <v>0.99996143488228495</v>
      </c>
      <c r="D3863" s="11">
        <v>2.0082315986804598E-5</v>
      </c>
    </row>
    <row r="3864" spans="2:4" x14ac:dyDescent="0.4">
      <c r="B3864" s="114">
        <v>1072.3999999999601</v>
      </c>
      <c r="C3864" s="11">
        <v>0.99996176632846601</v>
      </c>
      <c r="D3864" s="11">
        <v>1.9899371755959299E-5</v>
      </c>
    </row>
    <row r="3865" spans="2:4" x14ac:dyDescent="0.4">
      <c r="B3865" s="114">
        <v>1072.5999999999599</v>
      </c>
      <c r="C3865" s="11">
        <v>0.99996205525617898</v>
      </c>
      <c r="D3865" s="11">
        <v>1.9739738472062599E-5</v>
      </c>
    </row>
    <row r="3866" spans="2:4" x14ac:dyDescent="0.4">
      <c r="B3866" s="114">
        <v>1072.7999999999599</v>
      </c>
      <c r="C3866" s="11">
        <v>0.99996230270653497</v>
      </c>
      <c r="D3866" s="11">
        <v>1.9602844810944101E-5</v>
      </c>
    </row>
    <row r="3867" spans="2:4" x14ac:dyDescent="0.4">
      <c r="B3867" s="114">
        <v>1072.99999999996</v>
      </c>
      <c r="C3867" s="11">
        <v>0.99996250956326205</v>
      </c>
      <c r="D3867" s="11">
        <v>1.9488206750198501E-5</v>
      </c>
    </row>
    <row r="3868" spans="2:4" x14ac:dyDescent="0.4">
      <c r="B3868" s="114">
        <v>1073.19999999996</v>
      </c>
      <c r="C3868" s="11">
        <v>0.99996267655774296</v>
      </c>
      <c r="D3868" s="11">
        <v>1.9395424753469701E-5</v>
      </c>
    </row>
    <row r="3869" spans="2:4" x14ac:dyDescent="0.4">
      <c r="B3869" s="114">
        <v>1073.3999999999601</v>
      </c>
      <c r="C3869" s="11">
        <v>0.99996280427318895</v>
      </c>
      <c r="D3869" s="11">
        <v>1.93241814581995E-5</v>
      </c>
    </row>
    <row r="3870" spans="2:4" x14ac:dyDescent="0.4">
      <c r="B3870" s="114">
        <v>1073.5999999999599</v>
      </c>
      <c r="C3870" s="11">
        <v>0.99996289314790698</v>
      </c>
      <c r="D3870" s="11">
        <v>1.9274239855795499E-5</v>
      </c>
    </row>
    <row r="3871" spans="2:4" x14ac:dyDescent="0.4">
      <c r="B3871" s="114">
        <v>1073.7999999999599</v>
      </c>
      <c r="C3871" s="11">
        <v>0.99996294347773595</v>
      </c>
      <c r="D3871" s="11">
        <v>1.9245441956237299E-5</v>
      </c>
    </row>
    <row r="3872" spans="2:4" x14ac:dyDescent="0.4">
      <c r="B3872" s="114">
        <v>1073.99999999996</v>
      </c>
      <c r="C3872" s="11">
        <v>0.99996295541763902</v>
      </c>
      <c r="D3872" s="11">
        <v>1.9237707930571802E-5</v>
      </c>
    </row>
    <row r="3873" spans="2:4" x14ac:dyDescent="0.4">
      <c r="B3873" s="114">
        <v>1074.19999999996</v>
      </c>
      <c r="C3873" s="11">
        <v>0.99996292898257999</v>
      </c>
      <c r="D3873" s="11">
        <v>1.9251035585271799E-5</v>
      </c>
    </row>
    <row r="3874" spans="2:4" x14ac:dyDescent="0.4">
      <c r="B3874" s="114">
        <v>1074.3999999999601</v>
      </c>
      <c r="C3874" s="11">
        <v>0.99996286404794099</v>
      </c>
      <c r="D3874" s="11">
        <v>1.9285500002608299E-5</v>
      </c>
    </row>
    <row r="3875" spans="2:4" x14ac:dyDescent="0.4">
      <c r="B3875" s="114">
        <v>1074.5999999999599</v>
      </c>
      <c r="C3875" s="11">
        <v>0.99996276034832898</v>
      </c>
      <c r="D3875" s="11">
        <v>1.9341254409430199E-5</v>
      </c>
    </row>
    <row r="3876" spans="2:4" x14ac:dyDescent="0.4">
      <c r="B3876" s="114">
        <v>1074.7999999999599</v>
      </c>
      <c r="C3876" s="11">
        <v>0.99996261747571802</v>
      </c>
      <c r="D3876" s="11">
        <v>1.9418531307844799E-5</v>
      </c>
    </row>
    <row r="3877" spans="2:4" x14ac:dyDescent="0.4">
      <c r="B3877" s="114">
        <v>1074.99999999996</v>
      </c>
      <c r="C3877" s="11">
        <v>0.99996243487687497</v>
      </c>
      <c r="D3877" s="11">
        <v>1.9517643956292901E-5</v>
      </c>
    </row>
    <row r="3878" spans="2:4" x14ac:dyDescent="0.4">
      <c r="B3878" s="114">
        <v>1075.19999999996</v>
      </c>
      <c r="C3878" s="11">
        <v>0.99996221184993095</v>
      </c>
      <c r="D3878" s="11">
        <v>1.9638988329350801E-5</v>
      </c>
    </row>
    <row r="3879" spans="2:4" x14ac:dyDescent="0.4">
      <c r="B3879" s="114">
        <v>1075.3999999999601</v>
      </c>
      <c r="C3879" s="11">
        <v>0.99996194754009005</v>
      </c>
      <c r="D3879" s="11">
        <v>1.9783045563576898E-5</v>
      </c>
    </row>
    <row r="3880" spans="2:4" x14ac:dyDescent="0.4">
      <c r="B3880" s="114">
        <v>1075.5999999999599</v>
      </c>
      <c r="C3880" s="11">
        <v>0.99996164093446105</v>
      </c>
      <c r="D3880" s="11">
        <v>1.9950384897713999E-5</v>
      </c>
    </row>
    <row r="3881" spans="2:4" x14ac:dyDescent="0.4">
      <c r="B3881" s="114">
        <v>1075.7999999999599</v>
      </c>
      <c r="C3881" s="11">
        <v>0.99996129085600205</v>
      </c>
      <c r="D3881" s="11">
        <v>2.0141667115962199E-5</v>
      </c>
    </row>
    <row r="3882" spans="2:4" x14ac:dyDescent="0.4">
      <c r="B3882" s="114">
        <v>1075.99999999996</v>
      </c>
      <c r="C3882" s="11">
        <v>0.99996089595654702</v>
      </c>
      <c r="D3882" s="11">
        <v>2.0357648502569399E-5</v>
      </c>
    </row>
    <row r="3883" spans="2:4" x14ac:dyDescent="0.4">
      <c r="B3883" s="114">
        <v>1076.19999999996</v>
      </c>
      <c r="C3883" s="11">
        <v>0.99996045470845196</v>
      </c>
      <c r="D3883" s="11">
        <v>2.0599185701823199E-5</v>
      </c>
    </row>
    <row r="3884" spans="2:4" x14ac:dyDescent="0.4">
      <c r="B3884" s="114">
        <v>1076.3999999999601</v>
      </c>
      <c r="C3884" s="11">
        <v>0.99995996539414</v>
      </c>
      <c r="D3884" s="11">
        <v>2.0867242004015699E-5</v>
      </c>
    </row>
    <row r="3885" spans="2:4" x14ac:dyDescent="0.4">
      <c r="B3885" s="114">
        <v>1076.5999999999599</v>
      </c>
      <c r="C3885" s="11">
        <v>0.99995942609738997</v>
      </c>
      <c r="D3885" s="11">
        <v>2.11628919495631E-5</v>
      </c>
    </row>
    <row r="3886" spans="2:4" x14ac:dyDescent="0.4">
      <c r="B3886" s="114">
        <v>1076.7999999999599</v>
      </c>
      <c r="C3886" s="11">
        <v>0.99995883469305002</v>
      </c>
      <c r="D3886" s="11">
        <v>2.14873270580687E-5</v>
      </c>
    </row>
    <row r="3887" spans="2:4" x14ac:dyDescent="0.4">
      <c r="B3887" s="114">
        <v>1076.99999999996</v>
      </c>
      <c r="C3887" s="11">
        <v>0.999958188835401</v>
      </c>
      <c r="D3887" s="11">
        <v>2.1841862418667401E-5</v>
      </c>
    </row>
    <row r="3888" spans="2:4" x14ac:dyDescent="0.4">
      <c r="B3888" s="114">
        <v>1077.19999999996</v>
      </c>
      <c r="C3888" s="11">
        <v>0.99995748594573297</v>
      </c>
      <c r="D3888" s="11">
        <v>2.2227943753116E-5</v>
      </c>
    </row>
    <row r="3889" spans="2:4" x14ac:dyDescent="0.4">
      <c r="B3889" s="114">
        <v>1077.3999999999601</v>
      </c>
      <c r="C3889" s="11">
        <v>0.99995672319913798</v>
      </c>
      <c r="D3889" s="11">
        <v>2.26471549017233E-5</v>
      </c>
    </row>
    <row r="3890" spans="2:4" x14ac:dyDescent="0.4">
      <c r="B3890" s="114">
        <v>1077.5999999999599</v>
      </c>
      <c r="C3890" s="11">
        <v>0.99995589751069602</v>
      </c>
      <c r="D3890" s="11">
        <v>2.31012256571714E-5</v>
      </c>
    </row>
    <row r="3891" spans="2:4" x14ac:dyDescent="0.4">
      <c r="B3891" s="114">
        <v>1077.7999999999599</v>
      </c>
      <c r="C3891" s="11">
        <v>0.99995500552126104</v>
      </c>
      <c r="D3891" s="11">
        <v>2.3592039838364999E-5</v>
      </c>
    </row>
    <row r="3892" spans="2:4" x14ac:dyDescent="0.4">
      <c r="B3892" s="114">
        <v>1077.99999999996</v>
      </c>
      <c r="C3892" s="11">
        <v>0.99995404358304296</v>
      </c>
      <c r="D3892" s="11">
        <v>2.4121643453640899E-5</v>
      </c>
    </row>
    <row r="3893" spans="2:4" x14ac:dyDescent="0.4">
      <c r="B3893" s="114">
        <v>1078.19999999996</v>
      </c>
      <c r="C3893" s="11">
        <v>0.99995300774656404</v>
      </c>
      <c r="D3893" s="11">
        <v>2.4692251879799499E-5</v>
      </c>
    </row>
    <row r="3894" spans="2:4" x14ac:dyDescent="0.4">
      <c r="B3894" s="114">
        <v>1078.3999999999601</v>
      </c>
      <c r="C3894" s="11">
        <v>0.99995189375103199</v>
      </c>
      <c r="D3894" s="11">
        <v>2.5306254576563299E-5</v>
      </c>
    </row>
    <row r="3895" spans="2:4" x14ac:dyDescent="0.4">
      <c r="B3895" s="114">
        <v>1078.5999999999599</v>
      </c>
      <c r="C3895" s="11">
        <v>0.99995069700980599</v>
      </c>
      <c r="D3895" s="11">
        <v>2.59662239241811E-5</v>
      </c>
    </row>
    <row r="3896" spans="2:4" x14ac:dyDescent="0.4">
      <c r="B3896" s="114">
        <v>1078.7999999999599</v>
      </c>
      <c r="C3896" s="11">
        <v>0.99994941259963099</v>
      </c>
      <c r="D3896" s="11">
        <v>2.6674921500931001E-5</v>
      </c>
    </row>
    <row r="3897" spans="2:4" x14ac:dyDescent="0.4">
      <c r="B3897" s="114">
        <v>1078.99999999996</v>
      </c>
      <c r="C3897" s="11">
        <v>0.99994803525414</v>
      </c>
      <c r="D3897" s="11">
        <v>2.7435301691817599E-5</v>
      </c>
    </row>
    <row r="3898" spans="2:4" x14ac:dyDescent="0.4">
      <c r="B3898" s="114">
        <v>1079.19999999996</v>
      </c>
      <c r="C3898" s="11">
        <v>0.99994655936202803</v>
      </c>
      <c r="D3898" s="11">
        <v>2.82505126262681E-5</v>
      </c>
    </row>
    <row r="3899" spans="2:4" x14ac:dyDescent="0.4">
      <c r="B3899" s="114">
        <v>1079.3999999999601</v>
      </c>
      <c r="C3899" s="11">
        <v>0.99994497897162404</v>
      </c>
      <c r="D3899" s="11">
        <v>2.9123893439091798E-5</v>
      </c>
    </row>
    <row r="3900" spans="2:4" x14ac:dyDescent="0.4">
      <c r="B3900" s="114">
        <v>1079.5999999999599</v>
      </c>
      <c r="C3900" s="11">
        <v>0.99994328780409403</v>
      </c>
      <c r="D3900" s="11">
        <v>3.0058966591488499E-5</v>
      </c>
    </row>
    <row r="3901" spans="2:4" x14ac:dyDescent="0.4">
      <c r="B3901" s="114">
        <v>1079.7999999999599</v>
      </c>
      <c r="C3901" s="11">
        <v>0.99994147927797195</v>
      </c>
      <c r="D3901" s="11">
        <v>3.1059423680698803E-5</v>
      </c>
    </row>
    <row r="3902" spans="2:4" x14ac:dyDescent="0.4">
      <c r="B3902" s="114">
        <v>1079.99999999996</v>
      </c>
      <c r="C3902" s="11">
        <v>0.99993954654845396</v>
      </c>
      <c r="D3902" s="11">
        <v>3.2129102803953803E-5</v>
      </c>
    </row>
    <row r="3903" spans="2:4" x14ac:dyDescent="0.4">
      <c r="B3903" s="114">
        <v>1080.19999999996</v>
      </c>
      <c r="C3903" s="11">
        <v>0.99993748256494397</v>
      </c>
      <c r="D3903" s="11">
        <v>3.3271955807008099E-5</v>
      </c>
    </row>
    <row r="3904" spans="2:4" x14ac:dyDescent="0.4">
      <c r="B3904" s="114">
        <v>1080.3999999999601</v>
      </c>
      <c r="C3904" s="11">
        <v>0.99993528015100697</v>
      </c>
      <c r="D3904" s="11">
        <v>3.4492003571441802E-5</v>
      </c>
    </row>
    <row r="3905" spans="2:4" x14ac:dyDescent="0.4">
      <c r="B3905" s="114">
        <v>1080.5999999999599</v>
      </c>
      <c r="C3905" s="11">
        <v>0.99993293211672696</v>
      </c>
      <c r="D3905" s="11">
        <v>3.5793270515064302E-5</v>
      </c>
    </row>
    <row r="3906" spans="2:4" x14ac:dyDescent="0.4">
      <c r="B3906" s="114">
        <v>1080.7999999999599</v>
      </c>
      <c r="C3906" s="11">
        <v>0.99993043140677496</v>
      </c>
      <c r="D3906" s="11">
        <v>3.7179699252485298E-5</v>
      </c>
    </row>
    <row r="3907" spans="2:4" x14ac:dyDescent="0.4">
      <c r="B3907" s="114">
        <v>1080.99999999996</v>
      </c>
      <c r="C3907" s="11">
        <v>0.99992777129196697</v>
      </c>
      <c r="D3907" s="11">
        <v>3.8655040678235E-5</v>
      </c>
    </row>
    <row r="3908" spans="2:4" x14ac:dyDescent="0.4">
      <c r="B3908" s="114">
        <v>1081.19999999996</v>
      </c>
      <c r="C3908" s="11">
        <v>0.99992494561313106</v>
      </c>
      <c r="D3908" s="11">
        <v>4.0222714081564003E-5</v>
      </c>
    </row>
    <row r="3909" spans="2:4" x14ac:dyDescent="0.4">
      <c r="B3909" s="114">
        <v>1081.3999999999601</v>
      </c>
      <c r="C3909" s="11">
        <v>0.99992194908604504</v>
      </c>
      <c r="D3909" s="11">
        <v>4.1885632314108201E-5</v>
      </c>
    </row>
    <row r="3910" spans="2:4" x14ac:dyDescent="0.4">
      <c r="B3910" s="114">
        <v>1081.5999999999599</v>
      </c>
      <c r="C3910" s="11">
        <v>0.99991877767594595</v>
      </c>
      <c r="D3910" s="11">
        <v>4.3645987176114297E-5</v>
      </c>
    </row>
    <row r="3911" spans="2:4" x14ac:dyDescent="0.4">
      <c r="B3911" s="114">
        <v>1081.7999999999599</v>
      </c>
      <c r="C3911" s="11">
        <v>0.99991542904909403</v>
      </c>
      <c r="D3911" s="11">
        <v>4.5504990878221403E-5</v>
      </c>
    </row>
    <row r="3912" spans="2:4" x14ac:dyDescent="0.4">
      <c r="B3912" s="114">
        <v>1081.99999999996</v>
      </c>
      <c r="C3912" s="11">
        <v>0.99991190310624201</v>
      </c>
      <c r="D3912" s="11">
        <v>4.74625709239222E-5</v>
      </c>
    </row>
    <row r="3913" spans="2:4" x14ac:dyDescent="0.4">
      <c r="B3913" s="114">
        <v>1082.19999999996</v>
      </c>
      <c r="C3913" s="11">
        <v>0.99990820259547997</v>
      </c>
      <c r="D3913" s="11">
        <v>4.9517019477279998E-5</v>
      </c>
    </row>
    <row r="3914" spans="2:4" x14ac:dyDescent="0.4">
      <c r="B3914" s="114">
        <v>1082.3999999999601</v>
      </c>
      <c r="C3914" s="11">
        <v>0.99990433379386401</v>
      </c>
      <c r="D3914" s="11">
        <v>5.1664602647636999E-5</v>
      </c>
    </row>
    <row r="3915" spans="2:4" x14ac:dyDescent="0.4">
      <c r="B3915" s="114">
        <v>1082.5999999999599</v>
      </c>
      <c r="C3915" s="11">
        <v>0.99990030726846402</v>
      </c>
      <c r="D3915" s="11">
        <v>5.3899129966168599E-5</v>
      </c>
    </row>
    <row r="3916" spans="2:4" x14ac:dyDescent="0.4">
      <c r="B3916" s="114">
        <v>1082.7999999999599</v>
      </c>
      <c r="C3916" s="11">
        <v>0.99989613866524196</v>
      </c>
      <c r="D3916" s="11">
        <v>5.6211509208987701E-5</v>
      </c>
    </row>
    <row r="3917" spans="2:4" x14ac:dyDescent="0.4">
      <c r="B3917" s="114">
        <v>1082.99999999995</v>
      </c>
      <c r="C3917" s="11">
        <v>0.99989184948388299</v>
      </c>
      <c r="D3917" s="11">
        <v>5.8589311959207298E-5</v>
      </c>
    </row>
    <row r="3918" spans="2:4" x14ac:dyDescent="0.4">
      <c r="B3918" s="114">
        <v>1083.19999999996</v>
      </c>
      <c r="C3918" s="11">
        <v>0.99988746778054804</v>
      </c>
      <c r="D3918" s="11">
        <v>6.1016385068357903E-5</v>
      </c>
    </row>
    <row r="3919" spans="2:4" x14ac:dyDescent="0.4">
      <c r="B3919" s="114">
        <v>1083.3999999999601</v>
      </c>
      <c r="C3919" s="11">
        <v>0.99988302872010404</v>
      </c>
      <c r="D3919" s="11">
        <v>6.3472554257441204E-5</v>
      </c>
    </row>
    <row r="3920" spans="2:4" x14ac:dyDescent="0.4">
      <c r="B3920" s="114">
        <v>1083.5999999999499</v>
      </c>
      <c r="C3920" s="11">
        <v>0.99987857488532395</v>
      </c>
      <c r="D3920" s="11">
        <v>6.5933474112258805E-5</v>
      </c>
    </row>
    <row r="3921" spans="2:4" x14ac:dyDescent="0.4">
      <c r="B3921" s="114">
        <v>1083.7999999999599</v>
      </c>
      <c r="C3921" s="11">
        <v>0.99987415624402498</v>
      </c>
      <c r="D3921" s="11">
        <v>6.8370682170562007E-5</v>
      </c>
    </row>
    <row r="3922" spans="2:4" x14ac:dyDescent="0.4">
      <c r="B3922" s="114">
        <v>1083.99999999995</v>
      </c>
      <c r="C3922" s="11">
        <v>0.99986982968067095</v>
      </c>
      <c r="D3922" s="11">
        <v>7.0751910829572803E-5</v>
      </c>
    </row>
    <row r="3923" spans="2:4" x14ac:dyDescent="0.4">
      <c r="B3923" s="114">
        <v>1084.19999999996</v>
      </c>
      <c r="C3923" s="11">
        <v>0.99986565802706195</v>
      </c>
      <c r="D3923" s="11">
        <v>7.3041694128301706E-5</v>
      </c>
    </row>
    <row r="3924" spans="2:4" x14ac:dyDescent="0.4">
      <c r="B3924" s="114">
        <v>1084.3999999999601</v>
      </c>
      <c r="C3924" s="11">
        <v>0.99986170856618695</v>
      </c>
      <c r="D3924" s="11">
        <v>7.5202282311322895E-5</v>
      </c>
    </row>
    <row r="3925" spans="2:4" x14ac:dyDescent="0.4">
      <c r="B3925" s="114">
        <v>1084.5999999999499</v>
      </c>
      <c r="C3925" s="11">
        <v>0.99985805097973102</v>
      </c>
      <c r="D3925" s="11">
        <v>7.7194868774595402E-5</v>
      </c>
    </row>
    <row r="3926" spans="2:4" x14ac:dyDescent="0.4">
      <c r="B3926" s="114">
        <v>1084.7999999999599</v>
      </c>
      <c r="C3926" s="11">
        <v>0.99985475487929698</v>
      </c>
      <c r="D3926" s="11">
        <v>7.8981047396167796E-5</v>
      </c>
    </row>
    <row r="3927" spans="2:4" x14ac:dyDescent="0.4">
      <c r="B3927" s="114">
        <v>1084.99999999995</v>
      </c>
      <c r="C3927" s="11">
        <v>0.99985188706347805</v>
      </c>
      <c r="D3927" s="11">
        <v>8.0524408108257099E-5</v>
      </c>
    </row>
    <row r="3928" spans="2:4" x14ac:dyDescent="0.4">
      <c r="B3928" s="114">
        <v>1085.19999999996</v>
      </c>
      <c r="C3928" s="11">
        <v>0.99984950868649403</v>
      </c>
      <c r="D3928" s="11">
        <v>8.1792152693796903E-5</v>
      </c>
    </row>
    <row r="3929" spans="2:4" x14ac:dyDescent="0.4">
      <c r="B3929" s="114">
        <v>1085.3999999999601</v>
      </c>
      <c r="C3929" s="11">
        <v>0.99984767254673501</v>
      </c>
      <c r="D3929" s="11">
        <v>8.27566014791768E-5</v>
      </c>
    </row>
    <row r="3930" spans="2:4" x14ac:dyDescent="0.4">
      <c r="B3930" s="114">
        <v>1085.5999999999499</v>
      </c>
      <c r="C3930" s="11">
        <v>0.99984642069009899</v>
      </c>
      <c r="D3930" s="11">
        <v>8.3396473169037994E-5</v>
      </c>
    </row>
    <row r="3931" spans="2:4" x14ac:dyDescent="0.4">
      <c r="B3931" s="114">
        <v>1085.7999999999599</v>
      </c>
      <c r="C3931" s="11">
        <v>0.99984578248450195</v>
      </c>
      <c r="D3931" s="11">
        <v>8.3697848189863799E-5</v>
      </c>
    </row>
    <row r="3932" spans="2:4" x14ac:dyDescent="0.4">
      <c r="B3932" s="114">
        <v>1085.99999999995</v>
      </c>
      <c r="C3932" s="11">
        <v>0.99984577327240198</v>
      </c>
      <c r="D3932" s="11">
        <v>8.3654762323754194E-5</v>
      </c>
    </row>
    <row r="3933" spans="2:4" x14ac:dyDescent="0.4">
      <c r="B3933" s="114">
        <v>1086.19999999996</v>
      </c>
      <c r="C3933" s="11">
        <v>0.99984639365986006</v>
      </c>
      <c r="D3933" s="11">
        <v>8.3269413153715902E-5</v>
      </c>
    </row>
    <row r="3934" spans="2:4" x14ac:dyDescent="0.4">
      <c r="B3934" s="114">
        <v>1086.3999999999601</v>
      </c>
      <c r="C3934" s="11">
        <v>0.99984762946804495</v>
      </c>
      <c r="D3934" s="11">
        <v>8.2551987155794705E-5</v>
      </c>
    </row>
    <row r="3935" spans="2:4" x14ac:dyDescent="0.4">
      <c r="B3935" s="114">
        <v>1086.5999999999499</v>
      </c>
      <c r="C3935" s="11">
        <v>0.99984945236210399</v>
      </c>
      <c r="D3935" s="11">
        <v>8.1520127419508002E-5</v>
      </c>
    </row>
    <row r="3936" spans="2:4" x14ac:dyDescent="0.4">
      <c r="B3936" s="114">
        <v>1086.7999999999599</v>
      </c>
      <c r="C3936" s="11">
        <v>0.99985182111516202</v>
      </c>
      <c r="D3936" s="11">
        <v>8.0198087337717794E-5</v>
      </c>
    </row>
    <row r="3937" spans="2:4" x14ac:dyDescent="0.4">
      <c r="B3937" s="114">
        <v>1086.99999999995</v>
      </c>
      <c r="C3937" s="11">
        <v>0.99985468346005402</v>
      </c>
      <c r="D3937" s="11">
        <v>7.8615614790983806E-5</v>
      </c>
    </row>
    <row r="3938" spans="2:4" x14ac:dyDescent="0.4">
      <c r="B3938" s="114">
        <v>1087.19999999996</v>
      </c>
      <c r="C3938" s="11">
        <v>0.99985797843589097</v>
      </c>
      <c r="D3938" s="11">
        <v>7.6806627066054202E-5</v>
      </c>
    </row>
    <row r="3939" spans="2:4" x14ac:dyDescent="0.4">
      <c r="B3939" s="114">
        <v>1087.3999999999601</v>
      </c>
      <c r="C3939" s="11">
        <v>0.99986163908389702</v>
      </c>
      <c r="D3939" s="11">
        <v>7.4807755039785797E-5</v>
      </c>
    </row>
    <row r="3940" spans="2:4" x14ac:dyDescent="0.4">
      <c r="B3940" s="114">
        <v>1087.5999999999499</v>
      </c>
      <c r="C3940" s="11">
        <v>0.99986559530334396</v>
      </c>
      <c r="D3940" s="11">
        <v>7.2656850117179997E-5</v>
      </c>
    </row>
    <row r="3941" spans="2:4" x14ac:dyDescent="0.4">
      <c r="B3941" s="114">
        <v>1087.7999999999599</v>
      </c>
      <c r="C3941" s="11">
        <v>0.99986977665626398</v>
      </c>
      <c r="D3941" s="11">
        <v>7.0391553659834895E-5</v>
      </c>
    </row>
    <row r="3942" spans="2:4" x14ac:dyDescent="0.4">
      <c r="B3942" s="114">
        <v>1087.99999999995</v>
      </c>
      <c r="C3942" s="11">
        <v>0.99987411491857603</v>
      </c>
      <c r="D3942" s="11">
        <v>6.8048021839225195E-5</v>
      </c>
    </row>
    <row r="3943" spans="2:4" x14ac:dyDescent="0.4">
      <c r="B3943" s="114">
        <v>1088.19999999996</v>
      </c>
      <c r="C3943" s="11">
        <v>0.99987854621352201</v>
      </c>
      <c r="D3943" s="11">
        <v>6.5659879085152697E-5</v>
      </c>
    </row>
    <row r="3944" spans="2:4" x14ac:dyDescent="0.4">
      <c r="B3944" s="114">
        <v>1088.3999999999601</v>
      </c>
      <c r="C3944" s="11">
        <v>0.99988301262347101</v>
      </c>
      <c r="D3944" s="11">
        <v>6.3257444308987003E-5</v>
      </c>
    </row>
    <row r="3945" spans="2:4" x14ac:dyDescent="0.4">
      <c r="B3945" s="114">
        <v>1088.5999999999499</v>
      </c>
      <c r="C3945" s="11">
        <v>0.99988746324767597</v>
      </c>
      <c r="D3945" s="11">
        <v>6.0867239999354502E-5</v>
      </c>
    </row>
    <row r="3946" spans="2:4" x14ac:dyDescent="0.4">
      <c r="B3946" s="114">
        <v>1088.7999999999599</v>
      </c>
      <c r="C3946" s="11">
        <v>0.99989185472764897</v>
      </c>
      <c r="D3946" s="11">
        <v>5.8511768774993097E-5</v>
      </c>
    </row>
    <row r="3947" spans="2:4" x14ac:dyDescent="0.4">
      <c r="B3947" s="114">
        <v>1088.99999999995</v>
      </c>
      <c r="C3947" s="11">
        <v>0.99989615131003995</v>
      </c>
      <c r="D3947" s="11">
        <v>5.6209519684064801E-5</v>
      </c>
    </row>
    <row r="3948" spans="2:4" x14ac:dyDescent="0.4">
      <c r="B3948" s="114">
        <v>1089.19999999996</v>
      </c>
      <c r="C3948" s="11">
        <v>0.99990032454349898</v>
      </c>
      <c r="D3948" s="11">
        <v>5.3975154355885797E-5</v>
      </c>
    </row>
    <row r="3949" spans="2:4" x14ac:dyDescent="0.4">
      <c r="B3949" s="114">
        <v>1089.3999999999601</v>
      </c>
      <c r="C3949" s="11">
        <v>0.99990435271431299</v>
      </c>
      <c r="D3949" s="11">
        <v>5.1819820036618301E-5</v>
      </c>
    </row>
    <row r="3950" spans="2:4" x14ac:dyDescent="0.4">
      <c r="B3950" s="114">
        <v>1089.5999999999499</v>
      </c>
      <c r="C3950" s="11">
        <v>0.99990822011939595</v>
      </c>
      <c r="D3950" s="11">
        <v>4.9751539965952903E-5</v>
      </c>
    </row>
    <row r="3951" spans="2:4" x14ac:dyDescent="0.4">
      <c r="B3951" s="114">
        <v>1089.7999999999599</v>
      </c>
      <c r="C3951" s="11">
        <v>0.99991191626101195</v>
      </c>
      <c r="D3951" s="11">
        <v>4.7775639117171799E-5</v>
      </c>
    </row>
    <row r="3952" spans="2:4" x14ac:dyDescent="0.4">
      <c r="B3952" s="114">
        <v>1089.99999999995</v>
      </c>
      <c r="C3952" s="11">
        <v>0.99991543502907099</v>
      </c>
      <c r="D3952" s="11">
        <v>4.5895172712555202E-5</v>
      </c>
    </row>
    <row r="3953" spans="2:4" x14ac:dyDescent="0.4">
      <c r="B3953" s="114">
        <v>1090.19999999996</v>
      </c>
      <c r="C3953" s="11">
        <v>0.99991877391902295</v>
      </c>
      <c r="D3953" s="11">
        <v>4.4111334049666799E-5</v>
      </c>
    </row>
    <row r="3954" spans="2:4" x14ac:dyDescent="0.4">
      <c r="B3954" s="114">
        <v>1090.3999999999601</v>
      </c>
      <c r="C3954" s="11">
        <v>0.99992193331617096</v>
      </c>
      <c r="D3954" s="11">
        <v>4.2423826816242002E-5</v>
      </c>
    </row>
    <row r="3955" spans="2:4" x14ac:dyDescent="0.4">
      <c r="B3955" s="114">
        <v>1090.5999999999499</v>
      </c>
      <c r="C3955" s="11">
        <v>0.999924915854429</v>
      </c>
      <c r="D3955" s="11">
        <v>4.0831196593541199E-5</v>
      </c>
    </row>
    <row r="3956" spans="2:4" x14ac:dyDescent="0.4">
      <c r="B3956" s="114">
        <v>1090.7999999999599</v>
      </c>
      <c r="C3956" s="11">
        <v>0.99992772586564405</v>
      </c>
      <c r="D3956" s="11">
        <v>3.9331115591937301E-5</v>
      </c>
    </row>
    <row r="3957" spans="2:4" x14ac:dyDescent="0.4">
      <c r="B3957" s="114">
        <v>1090.99999999995</v>
      </c>
      <c r="C3957" s="11">
        <v>0.999930368916635</v>
      </c>
      <c r="D3957" s="11">
        <v>3.7920622019705203E-5</v>
      </c>
    </row>
    <row r="3958" spans="2:4" x14ac:dyDescent="0.4">
      <c r="B3958" s="114">
        <v>1091.19999999996</v>
      </c>
      <c r="C3958" s="11">
        <v>0.99993285142719301</v>
      </c>
      <c r="D3958" s="11">
        <v>3.6596317541387702E-5</v>
      </c>
    </row>
    <row r="3959" spans="2:4" x14ac:dyDescent="0.4">
      <c r="B3959" s="114">
        <v>1091.3999999999601</v>
      </c>
      <c r="C3959" s="11">
        <v>0.999935180360779</v>
      </c>
      <c r="D3959" s="11">
        <v>3.5354527142179897E-5</v>
      </c>
    </row>
    <row r="3960" spans="2:4" x14ac:dyDescent="0.4">
      <c r="B3960" s="114">
        <v>1091.5999999999499</v>
      </c>
      <c r="C3960" s="11">
        <v>0.99993736297869895</v>
      </c>
      <c r="D3960" s="11">
        <v>3.4191426235261799E-5</v>
      </c>
    </row>
    <row r="3961" spans="2:4" x14ac:dyDescent="0.4">
      <c r="B3961" s="114">
        <v>1091.7999999999599</v>
      </c>
      <c r="C3961" s="11">
        <v>0.99993940664831304</v>
      </c>
      <c r="D3961" s="11">
        <v>3.3103139881794602E-5</v>
      </c>
    </row>
    <row r="3962" spans="2:4" x14ac:dyDescent="0.4">
      <c r="B3962" s="114">
        <v>1091.99999999995</v>
      </c>
      <c r="C3962" s="11">
        <v>0.99994131869639802</v>
      </c>
      <c r="D3962" s="11">
        <v>3.2085818722471798E-5</v>
      </c>
    </row>
    <row r="3963" spans="2:4" x14ac:dyDescent="0.4">
      <c r="B3963" s="114">
        <v>1092.19999999996</v>
      </c>
      <c r="C3963" s="11">
        <v>0.999943106298819</v>
      </c>
      <c r="D3963" s="11">
        <v>3.1135695895537998E-5</v>
      </c>
    </row>
    <row r="3964" spans="2:4" x14ac:dyDescent="0.4">
      <c r="B3964" s="114">
        <v>1092.3999999999601</v>
      </c>
      <c r="C3964" s="11">
        <v>0.99994477639924295</v>
      </c>
      <c r="D3964" s="11">
        <v>3.0249128424439599E-5</v>
      </c>
    </row>
    <row r="3965" spans="2:4" x14ac:dyDescent="0.4">
      <c r="B3965" s="114">
        <v>1092.5999999999499</v>
      </c>
      <c r="C3965" s="11">
        <v>0.99994633565684099</v>
      </c>
      <c r="D3965" s="11">
        <v>2.9422625400357299E-5</v>
      </c>
    </row>
    <row r="3966" spans="2:4" x14ac:dyDescent="0.4">
      <c r="B3966" s="114">
        <v>1092.7999999999599</v>
      </c>
      <c r="C3966" s="11">
        <v>0.99994779041021198</v>
      </c>
      <c r="D3966" s="11">
        <v>2.86528671297441E-5</v>
      </c>
    </row>
    <row r="3967" spans="2:4" x14ac:dyDescent="0.4">
      <c r="B3967" s="114">
        <v>1092.99999999995</v>
      </c>
      <c r="C3967" s="11">
        <v>0.99994914665497703</v>
      </c>
      <c r="D3967" s="11">
        <v>2.7936716905809899E-5</v>
      </c>
    </row>
    <row r="3968" spans="2:4" x14ac:dyDescent="0.4">
      <c r="B3968" s="114">
        <v>1093.19999999996</v>
      </c>
      <c r="C3968" s="11">
        <v>0.999950410032586</v>
      </c>
      <c r="D3968" s="11">
        <v>2.7271226989344002E-5</v>
      </c>
    </row>
    <row r="3969" spans="2:4" x14ac:dyDescent="0.4">
      <c r="B3969" s="114">
        <v>1093.3999999999601</v>
      </c>
      <c r="C3969" s="11">
        <v>0.99995158582755295</v>
      </c>
      <c r="D3969" s="11">
        <v>2.6653640233714501E-5</v>
      </c>
    </row>
    <row r="3970" spans="2:4" x14ac:dyDescent="0.4">
      <c r="B3970" s="114">
        <v>1093.5999999999499</v>
      </c>
      <c r="C3970" s="11">
        <v>0.99995267897089302</v>
      </c>
      <c r="D3970" s="11">
        <v>2.6081388502353101E-5</v>
      </c>
    </row>
    <row r="3971" spans="2:4" x14ac:dyDescent="0.4">
      <c r="B3971" s="114">
        <v>1093.7999999999599</v>
      </c>
      <c r="C3971" s="11">
        <v>0.99995369404798595</v>
      </c>
      <c r="D3971" s="11">
        <v>2.5552088789074998E-5</v>
      </c>
    </row>
    <row r="3972" spans="2:4" x14ac:dyDescent="0.4">
      <c r="B3972" s="114">
        <v>1093.99999999995</v>
      </c>
      <c r="C3972" s="11">
        <v>0.99995463530954498</v>
      </c>
      <c r="D3972" s="11">
        <v>2.50635377565615E-5</v>
      </c>
    </row>
    <row r="3973" spans="2:4" x14ac:dyDescent="0.4">
      <c r="B3973" s="114">
        <v>1094.19999999996</v>
      </c>
      <c r="C3973" s="11">
        <v>0.999955506684713</v>
      </c>
      <c r="D3973" s="11">
        <v>2.4613705435672001E-5</v>
      </c>
    </row>
    <row r="3974" spans="2:4" x14ac:dyDescent="0.4">
      <c r="B3974" s="114">
        <v>1094.3999999999601</v>
      </c>
      <c r="C3974" s="11">
        <v>0.99995631179529798</v>
      </c>
      <c r="D3974" s="11">
        <v>2.4200728898295398E-5</v>
      </c>
    </row>
    <row r="3975" spans="2:4" x14ac:dyDescent="0.4">
      <c r="B3975" s="114">
        <v>1094.5999999999499</v>
      </c>
      <c r="C3975" s="11">
        <v>0.99995705396924806</v>
      </c>
      <c r="D3975" s="11">
        <v>2.3822904678817099E-5</v>
      </c>
    </row>
    <row r="3976" spans="2:4" x14ac:dyDescent="0.4">
      <c r="B3976" s="114">
        <v>1094.7999999999599</v>
      </c>
      <c r="C3976" s="11">
        <v>0.99995773625519901</v>
      </c>
      <c r="D3976" s="11">
        <v>2.3478681238512298E-5</v>
      </c>
    </row>
    <row r="3977" spans="2:4" x14ac:dyDescent="0.4">
      <c r="B3977" s="114">
        <v>1094.99999999995</v>
      </c>
      <c r="C3977" s="11">
        <v>0.99995836143702599</v>
      </c>
      <c r="D3977" s="11">
        <v>2.3166651742279999E-5</v>
      </c>
    </row>
    <row r="3978" spans="2:4" x14ac:dyDescent="0.4">
      <c r="B3978" s="114">
        <v>1095.19999999996</v>
      </c>
      <c r="C3978" s="11">
        <v>0.99995893204779696</v>
      </c>
      <c r="D3978" s="11">
        <v>2.2885547149321498E-5</v>
      </c>
    </row>
    <row r="3979" spans="2:4" x14ac:dyDescent="0.4">
      <c r="B3979" s="114">
        <v>1095.3999999999601</v>
      </c>
      <c r="C3979" s="11">
        <v>0.99995945038303502</v>
      </c>
      <c r="D3979" s="11">
        <v>2.2634229715638202E-5</v>
      </c>
    </row>
    <row r="3980" spans="2:4" x14ac:dyDescent="0.4">
      <c r="B3980" s="114">
        <v>1095.5999999999499</v>
      </c>
      <c r="C3980" s="11">
        <v>0.99995991851307497</v>
      </c>
      <c r="D3980" s="11">
        <v>2.2411686977661998E-5</v>
      </c>
    </row>
    <row r="3981" spans="2:4" x14ac:dyDescent="0.4">
      <c r="B3981" s="114">
        <v>1095.7999999999599</v>
      </c>
      <c r="C3981" s="11">
        <v>0.99996033829451603</v>
      </c>
      <c r="D3981" s="11">
        <v>2.2217026264895299E-5</v>
      </c>
    </row>
    <row r="3982" spans="2:4" x14ac:dyDescent="0.4">
      <c r="B3982" s="114">
        <v>1095.99999999995</v>
      </c>
      <c r="C3982" s="11">
        <v>0.99996071138065501</v>
      </c>
      <c r="D3982" s="11">
        <v>2.2049469773766201E-5</v>
      </c>
    </row>
    <row r="3983" spans="2:4" x14ac:dyDescent="0.4">
      <c r="B3983" s="114">
        <v>1096.19999999996</v>
      </c>
      <c r="C3983" s="11">
        <v>0.99996103923115298</v>
      </c>
      <c r="D3983" s="11">
        <v>2.1908349839412499E-5</v>
      </c>
    </row>
    <row r="3984" spans="2:4" x14ac:dyDescent="0.4">
      <c r="B3984" s="114">
        <v>1096.3999999999601</v>
      </c>
      <c r="C3984" s="11">
        <v>0.99996132312142205</v>
      </c>
      <c r="D3984" s="11">
        <v>2.1793103868963601E-5</v>
      </c>
    </row>
    <row r="3985" spans="2:4" x14ac:dyDescent="0.4">
      <c r="B3985" s="114">
        <v>1096.5999999999499</v>
      </c>
      <c r="C3985" s="11">
        <v>0.99996156414973703</v>
      </c>
      <c r="D3985" s="11">
        <v>2.1703272053623399E-5</v>
      </c>
    </row>
    <row r="3986" spans="2:4" x14ac:dyDescent="0.4">
      <c r="B3986" s="114">
        <v>1096.7999999999599</v>
      </c>
      <c r="C3986" s="11">
        <v>0.99996176324335095</v>
      </c>
      <c r="D3986" s="11">
        <v>2.1638495157793499E-5</v>
      </c>
    </row>
    <row r="3987" spans="2:4" x14ac:dyDescent="0.4">
      <c r="B3987" s="114">
        <v>1096.99999999995</v>
      </c>
      <c r="C3987" s="11">
        <v>0.99996192116377003</v>
      </c>
      <c r="D3987" s="11">
        <v>2.15985125699792E-5</v>
      </c>
    </row>
    <row r="3988" spans="2:4" x14ac:dyDescent="0.4">
      <c r="B3988" s="114">
        <v>1097.19999999996</v>
      </c>
      <c r="C3988" s="11">
        <v>0.99996203851101495</v>
      </c>
      <c r="D3988" s="11">
        <v>2.1583160964191401E-5</v>
      </c>
    </row>
    <row r="3989" spans="2:4" x14ac:dyDescent="0.4">
      <c r="B3989" s="114">
        <v>1097.3999999999601</v>
      </c>
      <c r="C3989" s="11">
        <v>0.99996211572686999</v>
      </c>
      <c r="D3989" s="11">
        <v>2.1592373578742799E-5</v>
      </c>
    </row>
    <row r="3990" spans="2:4" x14ac:dyDescent="0.4">
      <c r="B3990" s="114">
        <v>1097.5999999999499</v>
      </c>
      <c r="C3990" s="11">
        <v>0.99996215309713898</v>
      </c>
      <c r="D3990" s="11">
        <v>2.1626180119289E-5</v>
      </c>
    </row>
    <row r="3991" spans="2:4" x14ac:dyDescent="0.4">
      <c r="B3991" s="114">
        <v>1097.7999999999599</v>
      </c>
      <c r="C3991" s="11">
        <v>0.99996215075285599</v>
      </c>
      <c r="D3991" s="11">
        <v>2.1684707306292801E-5</v>
      </c>
    </row>
    <row r="3992" spans="2:4" x14ac:dyDescent="0.4">
      <c r="B3992" s="114">
        <v>1097.99999999995</v>
      </c>
      <c r="C3992" s="11">
        <v>0.99996210867052004</v>
      </c>
      <c r="D3992" s="11">
        <v>2.17681800820352E-5</v>
      </c>
    </row>
    <row r="3993" spans="2:4" x14ac:dyDescent="0.4">
      <c r="B3993" s="114">
        <v>1098.19999999996</v>
      </c>
      <c r="C3993" s="11">
        <v>0.99996202667086398</v>
      </c>
      <c r="D3993" s="11">
        <v>2.18769238696114E-5</v>
      </c>
    </row>
    <row r="3994" spans="2:4" x14ac:dyDescent="0.4">
      <c r="B3994" s="114">
        <v>1098.3999999999601</v>
      </c>
      <c r="C3994" s="11">
        <v>0.99996190441566701</v>
      </c>
      <c r="D3994" s="11">
        <v>2.20113684251716E-5</v>
      </c>
    </row>
    <row r="3995" spans="2:4" x14ac:dyDescent="0.4">
      <c r="B3995" s="114">
        <v>1098.5999999999499</v>
      </c>
      <c r="C3995" s="11">
        <v>0.99996174140551997</v>
      </c>
      <c r="D3995" s="11">
        <v>2.2172050286608699E-5</v>
      </c>
    </row>
    <row r="3996" spans="2:4" x14ac:dyDescent="0.4">
      <c r="B3996" s="114">
        <v>1098.7999999999599</v>
      </c>
      <c r="C3996" s="11">
        <v>0.99996153697599999</v>
      </c>
      <c r="D3996" s="11">
        <v>2.2359616580123002E-5</v>
      </c>
    </row>
    <row r="3997" spans="2:4" x14ac:dyDescent="0.4">
      <c r="B3997" s="114">
        <v>1098.99999999995</v>
      </c>
      <c r="C3997" s="11">
        <v>0.99996129029229897</v>
      </c>
      <c r="D3997" s="11">
        <v>2.2574830005372E-5</v>
      </c>
    </row>
    <row r="3998" spans="2:4" x14ac:dyDescent="0.4">
      <c r="B3998" s="114">
        <v>1099.19999999996</v>
      </c>
      <c r="C3998" s="11">
        <v>0.99996100034262903</v>
      </c>
      <c r="D3998" s="11">
        <v>2.2818574708271801E-5</v>
      </c>
    </row>
    <row r="3999" spans="2:4" x14ac:dyDescent="0.4">
      <c r="B3999" s="114">
        <v>1099.3999999999601</v>
      </c>
      <c r="C3999" s="11">
        <v>0.99996066593027</v>
      </c>
      <c r="D3999" s="11">
        <v>2.3091863104215699E-5</v>
      </c>
    </row>
    <row r="4000" spans="2:4" x14ac:dyDescent="0.4">
      <c r="B4000" s="114">
        <v>1099.5999999999499</v>
      </c>
      <c r="C4000" s="11">
        <v>0.999960285664238</v>
      </c>
      <c r="D4000" s="11">
        <v>2.3395843723184901E-5</v>
      </c>
    </row>
    <row r="4001" spans="2:4" x14ac:dyDescent="0.4">
      <c r="B4001" s="114">
        <v>1099.7999999999499</v>
      </c>
      <c r="C4001" s="11">
        <v>0.99995985794842701</v>
      </c>
      <c r="D4001" s="11">
        <v>2.3731810157471302E-5</v>
      </c>
    </row>
    <row r="4002" spans="2:4" x14ac:dyDescent="0.4">
      <c r="B4002" s="114">
        <v>1099.99999999995</v>
      </c>
      <c r="C4002" s="11">
        <v>0.99995938096915504</v>
      </c>
      <c r="D4002" s="11">
        <v>2.4101211202401198E-5</v>
      </c>
    </row>
    <row r="4003" spans="2:4" x14ac:dyDescent="0.4">
      <c r="B4003" s="114">
        <v>1100.19999999996</v>
      </c>
      <c r="C4003" s="11">
        <v>0.99995885268132401</v>
      </c>
      <c r="D4003" s="11">
        <v>2.4505662001875901E-5</v>
      </c>
    </row>
    <row r="4004" spans="2:4" x14ac:dyDescent="0.4">
      <c r="B4004" s="114">
        <v>1100.3999999999601</v>
      </c>
      <c r="C4004" s="11">
        <v>0.99995827079352895</v>
      </c>
      <c r="D4004" s="11">
        <v>2.49469559086399E-5</v>
      </c>
    </row>
    <row r="4005" spans="2:4" x14ac:dyDescent="0.4">
      <c r="B4005" s="114">
        <v>1100.5999999999499</v>
      </c>
      <c r="C4005" s="11">
        <v>0.99995763274930105</v>
      </c>
      <c r="D4005" s="11">
        <v>2.5427079492570101E-5</v>
      </c>
    </row>
    <row r="4006" spans="2:4" x14ac:dyDescent="0.4">
      <c r="B4006" s="114">
        <v>1100.7999999999499</v>
      </c>
      <c r="C4006" s="11">
        <v>0.99995693570668398</v>
      </c>
      <c r="D4006" s="11">
        <v>2.5948228763045101E-5</v>
      </c>
    </row>
    <row r="4007" spans="2:4" x14ac:dyDescent="0.4">
      <c r="B4007" s="114">
        <v>1100.99999999995</v>
      </c>
      <c r="C4007" s="11">
        <v>0.99995617651581603</v>
      </c>
      <c r="D4007" s="11">
        <v>2.6512826911795402E-5</v>
      </c>
    </row>
    <row r="4008" spans="2:4" x14ac:dyDescent="0.4">
      <c r="B4008" s="114">
        <v>1101.19999999995</v>
      </c>
      <c r="C4008" s="11">
        <v>0.99995535169400995</v>
      </c>
      <c r="D4008" s="11">
        <v>2.71235439831537E-5</v>
      </c>
    </row>
    <row r="4009" spans="2:4" x14ac:dyDescent="0.4">
      <c r="B4009" s="114">
        <v>1101.3999999999501</v>
      </c>
      <c r="C4009" s="11">
        <v>0.99995445739821198</v>
      </c>
      <c r="D4009" s="11">
        <v>2.7783318619341399E-5</v>
      </c>
    </row>
    <row r="4010" spans="2:4" x14ac:dyDescent="0.4">
      <c r="B4010" s="114">
        <v>1101.5999999999499</v>
      </c>
      <c r="C4010" s="11">
        <v>0.999953489394663</v>
      </c>
      <c r="D4010" s="11">
        <v>2.8495382027540601E-5</v>
      </c>
    </row>
    <row r="4011" spans="2:4" x14ac:dyDescent="0.4">
      <c r="B4011" s="114">
        <v>1101.7999999999499</v>
      </c>
      <c r="C4011" s="11">
        <v>0.99995244302558906</v>
      </c>
      <c r="D4011" s="11">
        <v>2.9263284308258299E-5</v>
      </c>
    </row>
    <row r="4012" spans="2:4" x14ac:dyDescent="0.4">
      <c r="B4012" s="114">
        <v>1101.99999999995</v>
      </c>
      <c r="C4012" s="11">
        <v>0.99995131317282104</v>
      </c>
      <c r="D4012" s="11">
        <v>3.0090923267895599E-5</v>
      </c>
    </row>
    <row r="4013" spans="2:4" x14ac:dyDescent="0.4">
      <c r="B4013" s="114">
        <v>1102.19999999995</v>
      </c>
      <c r="C4013" s="11">
        <v>0.99995009421710501</v>
      </c>
      <c r="D4013" s="11">
        <v>3.0982576781552799E-5</v>
      </c>
    </row>
    <row r="4014" spans="2:4" x14ac:dyDescent="0.4">
      <c r="B4014" s="114">
        <v>1102.3999999999501</v>
      </c>
      <c r="C4014" s="11">
        <v>0.99994877999132203</v>
      </c>
      <c r="D4014" s="11">
        <v>3.1942940169282501E-5</v>
      </c>
    </row>
    <row r="4015" spans="2:4" x14ac:dyDescent="0.4">
      <c r="B4015" s="114">
        <v>1102.5999999999499</v>
      </c>
      <c r="C4015" s="11">
        <v>0.99994736373711302</v>
      </c>
      <c r="D4015" s="11">
        <v>3.2977160785140599E-5</v>
      </c>
    </row>
    <row r="4016" spans="2:4" x14ac:dyDescent="0.4">
      <c r="B4016" s="114">
        <v>1102.7999999999499</v>
      </c>
      <c r="C4016" s="11">
        <v>0.99994583805702197</v>
      </c>
      <c r="D4016" s="11">
        <v>3.4090876506475602E-5</v>
      </c>
    </row>
    <row r="4017" spans="2:4" x14ac:dyDescent="0.4">
      <c r="B4017" s="114">
        <v>1102.99999999995</v>
      </c>
      <c r="C4017" s="11">
        <v>0.99994419486316899</v>
      </c>
      <c r="D4017" s="11">
        <v>3.5290257336944203E-5</v>
      </c>
    </row>
    <row r="4018" spans="2:4" x14ac:dyDescent="0.4">
      <c r="B4018" s="114">
        <v>1103.19999999995</v>
      </c>
      <c r="C4018" s="11">
        <v>0.99994242532423405</v>
      </c>
      <c r="D4018" s="11">
        <v>3.6582048772132298E-5</v>
      </c>
    </row>
    <row r="4019" spans="2:4" x14ac:dyDescent="0.4">
      <c r="B4019" s="114">
        <v>1103.3999999999501</v>
      </c>
      <c r="C4019" s="11">
        <v>0.99994051981186305</v>
      </c>
      <c r="D4019" s="11">
        <v>3.7973616165325302E-5</v>
      </c>
    </row>
    <row r="4020" spans="2:4" x14ac:dyDescent="0.4">
      <c r="B4020" s="114">
        <v>1103.5999999999499</v>
      </c>
      <c r="C4020" s="11">
        <v>0.99993846784815299</v>
      </c>
      <c r="D4020" s="11">
        <v>3.9472988945600898E-5</v>
      </c>
    </row>
    <row r="4021" spans="2:4" x14ac:dyDescent="0.4">
      <c r="B4021" s="114">
        <v>1103.7999999999499</v>
      </c>
      <c r="C4021" s="11">
        <v>0.99993625805653497</v>
      </c>
      <c r="D4021" s="11">
        <v>4.1088903023697299E-5</v>
      </c>
    </row>
    <row r="4022" spans="2:4" x14ac:dyDescent="0.4">
      <c r="B4022" s="114">
        <v>1103.99999999995</v>
      </c>
      <c r="C4022" s="11">
        <v>0.99993387811933498</v>
      </c>
      <c r="D4022" s="11">
        <v>4.2830839036031999E-5</v>
      </c>
    </row>
    <row r="4023" spans="2:4" x14ac:dyDescent="0.4">
      <c r="B4023" s="114">
        <v>1104.19999999995</v>
      </c>
      <c r="C4023" s="11">
        <v>0.99993131474998498</v>
      </c>
      <c r="D4023" s="11">
        <v>4.47090503001591E-5</v>
      </c>
    </row>
    <row r="4024" spans="2:4" x14ac:dyDescent="0.4">
      <c r="B4024" s="114">
        <v>1104.3999999999501</v>
      </c>
      <c r="C4024" s="11">
        <v>0.99992855369140698</v>
      </c>
      <c r="D4024" s="11">
        <v>4.6734571631725797E-5</v>
      </c>
    </row>
    <row r="4025" spans="2:4" x14ac:dyDescent="0.4">
      <c r="B4025" s="114">
        <v>1104.5999999999499</v>
      </c>
      <c r="C4025" s="11">
        <v>0.999925579720088</v>
      </c>
      <c r="D4025" s="11">
        <v>4.89192261201983E-5</v>
      </c>
    </row>
    <row r="4026" spans="2:4" x14ac:dyDescent="0.4">
      <c r="B4026" s="114">
        <v>1104.7999999999499</v>
      </c>
      <c r="C4026" s="11">
        <v>0.99992237669036499</v>
      </c>
      <c r="D4026" s="11">
        <v>5.1275602451222799E-5</v>
      </c>
    </row>
    <row r="4027" spans="2:4" x14ac:dyDescent="0.4">
      <c r="B4027" s="114">
        <v>1104.99999999995</v>
      </c>
      <c r="C4027" s="11">
        <v>0.99991892763074697</v>
      </c>
      <c r="D4027" s="11">
        <v>5.3816993991719501E-5</v>
      </c>
    </row>
    <row r="4028" spans="2:4" x14ac:dyDescent="0.4">
      <c r="B4028" s="114">
        <v>1105.19999999995</v>
      </c>
      <c r="C4028" s="11">
        <v>0.99991521490606095</v>
      </c>
      <c r="D4028" s="11">
        <v>5.6557289305907099E-5</v>
      </c>
    </row>
    <row r="4029" spans="2:4" x14ac:dyDescent="0.4">
      <c r="B4029" s="114">
        <v>1105.3999999999501</v>
      </c>
      <c r="C4029" s="11">
        <v>0.99991122046652203</v>
      </c>
      <c r="D4029" s="11">
        <v>5.9510797991459801E-5</v>
      </c>
    </row>
    <row r="4030" spans="2:4" x14ac:dyDescent="0.4">
      <c r="B4030" s="114">
        <v>1105.5999999999499</v>
      </c>
      <c r="C4030" s="11">
        <v>0.99990692620932797</v>
      </c>
      <c r="D4030" s="11">
        <v>6.2691992100475502E-5</v>
      </c>
    </row>
    <row r="4031" spans="2:4" x14ac:dyDescent="0.4">
      <c r="B4031" s="114">
        <v>1105.7999999999499</v>
      </c>
      <c r="C4031" s="11">
        <v>0.99990231448306399</v>
      </c>
      <c r="D4031" s="11">
        <v>6.6115139630896702E-5</v>
      </c>
    </row>
    <row r="4032" spans="2:4" x14ac:dyDescent="0.4">
      <c r="B4032" s="114">
        <v>1105.99999999995</v>
      </c>
      <c r="C4032" s="11">
        <v>0.99989736876941104</v>
      </c>
      <c r="D4032" s="11">
        <v>6.9793803078634206E-5</v>
      </c>
    </row>
    <row r="4033" spans="2:4" x14ac:dyDescent="0.4">
      <c r="B4033" s="114">
        <v>1106.19999999995</v>
      </c>
      <c r="C4033" s="11">
        <v>0.99989207457193197</v>
      </c>
      <c r="D4033" s="11">
        <v>7.3740179590438002E-5</v>
      </c>
    </row>
    <row r="4034" spans="2:4" x14ac:dyDescent="0.4">
      <c r="B4034" s="114">
        <v>1106.3999999999501</v>
      </c>
      <c r="C4034" s="11">
        <v>0.99988642053741295</v>
      </c>
      <c r="D4034" s="11">
        <v>7.7964262207446701E-5</v>
      </c>
    </row>
    <row r="4035" spans="2:4" x14ac:dyDescent="0.4">
      <c r="B4035" s="114">
        <v>1106.5999999999499</v>
      </c>
      <c r="C4035" s="11">
        <v>0.99988039990102595</v>
      </c>
      <c r="D4035" s="11">
        <v>8.2472747636501596E-5</v>
      </c>
    </row>
    <row r="4036" spans="2:4" x14ac:dyDescent="0.4">
      <c r="B4036" s="114">
        <v>1106.7999999999499</v>
      </c>
      <c r="C4036" s="11">
        <v>0.99987401222250205</v>
      </c>
      <c r="D4036" s="11">
        <v>8.7267715041197696E-5</v>
      </c>
    </row>
    <row r="4037" spans="2:4" x14ac:dyDescent="0.4">
      <c r="B4037" s="114">
        <v>1106.99999999995</v>
      </c>
      <c r="C4037" s="11">
        <v>0.99986726540864201</v>
      </c>
      <c r="D4037" s="11">
        <v>9.2345075868248503E-5</v>
      </c>
    </row>
    <row r="4038" spans="2:4" x14ac:dyDescent="0.4">
      <c r="B4038" s="114">
        <v>1107.19999999995</v>
      </c>
      <c r="C4038" s="11">
        <v>0.99986017798013105</v>
      </c>
      <c r="D4038" s="11">
        <v>9.7692822763129097E-5</v>
      </c>
    </row>
    <row r="4039" spans="2:4" x14ac:dyDescent="0.4">
      <c r="B4039" s="114">
        <v>1107.3999999999501</v>
      </c>
      <c r="C4039" s="11">
        <v>0.99985278147553802</v>
      </c>
      <c r="D4039" s="11">
        <v>1.0328915571556201E-4</v>
      </c>
    </row>
    <row r="4040" spans="2:4" x14ac:dyDescent="0.4">
      <c r="B4040" s="114">
        <v>1107.5999999999499</v>
      </c>
      <c r="C4040" s="11">
        <v>0.99984512280983096</v>
      </c>
      <c r="D4040" s="11">
        <v>1.0910062230021E-4</v>
      </c>
    </row>
    <row r="4041" spans="2:4" x14ac:dyDescent="0.4">
      <c r="B4041" s="114">
        <v>1107.7999999999499</v>
      </c>
      <c r="C4041" s="11">
        <v>0.99983726631835101</v>
      </c>
      <c r="D4041" s="11">
        <v>1.15080477028115E-4</v>
      </c>
    </row>
    <row r="4042" spans="2:4" x14ac:dyDescent="0.4">
      <c r="B4042" s="114">
        <v>1107.99999999995</v>
      </c>
      <c r="C4042" s="11">
        <v>0.99982929513483199</v>
      </c>
      <c r="D4042" s="11">
        <v>1.2116753129959101E-4</v>
      </c>
    </row>
    <row r="4043" spans="2:4" x14ac:dyDescent="0.4">
      <c r="B4043" s="114">
        <v>1108.19999999995</v>
      </c>
      <c r="C4043" s="11">
        <v>0.99982131150863096</v>
      </c>
      <c r="D4043" s="11">
        <v>1.27285802683085E-4</v>
      </c>
    </row>
    <row r="4044" spans="2:4" x14ac:dyDescent="0.4">
      <c r="B4044" s="114">
        <v>1108.3999999999501</v>
      </c>
      <c r="C4044" s="11">
        <v>0.99981343567472802</v>
      </c>
      <c r="D4044" s="11">
        <v>1.33345271004359E-4</v>
      </c>
    </row>
    <row r="4045" spans="2:4" x14ac:dyDescent="0.4">
      <c r="B4045" s="114">
        <v>1108.5999999999499</v>
      </c>
      <c r="C4045" s="11">
        <v>0.99980580290137899</v>
      </c>
      <c r="D4045" s="11">
        <v>1.39244053316439E-4</v>
      </c>
    </row>
    <row r="4046" spans="2:4" x14ac:dyDescent="0.4">
      <c r="B4046" s="114">
        <v>1108.7999999999499</v>
      </c>
      <c r="C4046" s="11">
        <v>0.99979855871832102</v>
      </c>
      <c r="D4046" s="11">
        <v>1.4487200946786499E-4</v>
      </c>
    </row>
    <row r="4047" spans="2:4" x14ac:dyDescent="0.4">
      <c r="B4047" s="114">
        <v>1108.99999999995</v>
      </c>
      <c r="C4047" s="11">
        <v>0.99979185255609804</v>
      </c>
      <c r="D4047" s="11">
        <v>1.5011561818377301E-4</v>
      </c>
    </row>
    <row r="4048" spans="2:4" x14ac:dyDescent="0.4">
      <c r="B4048" s="114">
        <v>1109.19999999995</v>
      </c>
      <c r="C4048" s="11">
        <v>0.999785830370856</v>
      </c>
      <c r="D4048" s="11">
        <v>1.5486369000430799E-4</v>
      </c>
    </row>
    <row r="4049" spans="2:4" x14ac:dyDescent="0.4">
      <c r="B4049" s="114">
        <v>1109.3999999999501</v>
      </c>
      <c r="C4049" s="11">
        <v>0.99978062711095705</v>
      </c>
      <c r="D4049" s="11">
        <v>1.59013249200303E-4</v>
      </c>
    </row>
    <row r="4050" spans="2:4" x14ac:dyDescent="0.4">
      <c r="B4050" s="114">
        <v>1109.5999999999499</v>
      </c>
      <c r="C4050" s="11">
        <v>0.99977635996674197</v>
      </c>
      <c r="D4050" s="11">
        <v>1.6247483174171301E-4</v>
      </c>
    </row>
    <row r="4051" spans="2:4" x14ac:dyDescent="0.4">
      <c r="B4051" s="114">
        <v>1109.7999999999499</v>
      </c>
      <c r="C4051" s="11">
        <v>0.999773123174023</v>
      </c>
      <c r="D4051" s="11">
        <v>1.6517656123964201E-4</v>
      </c>
    </row>
    <row r="4052" spans="2:4" x14ac:dyDescent="0.4">
      <c r="B4052" s="114">
        <v>1109.99999999995</v>
      </c>
      <c r="C4052" s="11">
        <v>0.99977098474631199</v>
      </c>
      <c r="D4052" s="11">
        <v>1.67066664825774E-4</v>
      </c>
    </row>
    <row r="4053" spans="2:4" x14ac:dyDescent="0.4">
      <c r="B4053" s="114">
        <v>1110.19999999995</v>
      </c>
      <c r="C4053" s="11">
        <v>0.99976998502612602</v>
      </c>
      <c r="D4053" s="11">
        <v>1.68114478234901E-4</v>
      </c>
    </row>
    <row r="4054" spans="2:4" x14ac:dyDescent="0.4">
      <c r="B4054" s="114">
        <v>1110.3999999999501</v>
      </c>
      <c r="C4054" s="11">
        <v>0.99977013657248004</v>
      </c>
      <c r="D4054" s="11">
        <v>1.6831030774119499E-4</v>
      </c>
    </row>
    <row r="4055" spans="2:4" x14ac:dyDescent="0.4">
      <c r="B4055" s="114">
        <v>1110.5999999999499</v>
      </c>
      <c r="C4055" s="11">
        <v>0.99977142478259995</v>
      </c>
      <c r="D4055" s="11">
        <v>1.6766463283975999E-4</v>
      </c>
    </row>
    <row r="4056" spans="2:4" x14ac:dyDescent="0.4">
      <c r="B4056" s="114">
        <v>1110.7999999999499</v>
      </c>
      <c r="C4056" s="11">
        <v>0.99977380882246802</v>
      </c>
      <c r="D4056" s="11">
        <v>1.66207061520167E-4</v>
      </c>
    </row>
    <row r="4057" spans="2:4" x14ac:dyDescent="0.4">
      <c r="B4057" s="114">
        <v>1110.99999999995</v>
      </c>
      <c r="C4057" s="11">
        <v>0.99977722282750803</v>
      </c>
      <c r="D4057" s="11">
        <v>1.6398515611837201E-4</v>
      </c>
    </row>
    <row r="4058" spans="2:4" x14ac:dyDescent="0.4">
      <c r="B4058" s="114">
        <v>1111.19999999995</v>
      </c>
      <c r="C4058" s="11">
        <v>0.99978157768349696</v>
      </c>
      <c r="D4058" s="11">
        <v>1.6106297011265599E-4</v>
      </c>
    </row>
    <row r="4059" spans="2:4" x14ac:dyDescent="0.4">
      <c r="B4059" s="114">
        <v>1111.3999999999501</v>
      </c>
      <c r="C4059" s="11">
        <v>0.99978676384079201</v>
      </c>
      <c r="D4059" s="11">
        <v>1.5751899221479201E-4</v>
      </c>
    </row>
    <row r="4060" spans="2:4" x14ac:dyDescent="0.4">
      <c r="B4060" s="114">
        <v>1111.5999999999499</v>
      </c>
      <c r="C4060" s="11">
        <v>0.999792655477036</v>
      </c>
      <c r="D4060" s="11">
        <v>1.5344325053769499E-4</v>
      </c>
    </row>
    <row r="4061" spans="2:4" x14ac:dyDescent="0.4">
      <c r="B4061" s="114">
        <v>1111.7999999999499</v>
      </c>
      <c r="C4061" s="11">
        <v>0.99979911597142601</v>
      </c>
      <c r="D4061" s="11">
        <v>1.4893355212511499E-4</v>
      </c>
    </row>
    <row r="4062" spans="2:4" x14ac:dyDescent="0.4">
      <c r="B4062" s="114">
        <v>1111.99999999995</v>
      </c>
      <c r="C4062" s="11">
        <v>0.99980600425696498</v>
      </c>
      <c r="D4062" s="11">
        <v>1.4409110900668299E-4</v>
      </c>
    </row>
    <row r="4063" spans="2:4" x14ac:dyDescent="0.4">
      <c r="B4063" s="114">
        <v>1112.19999999995</v>
      </c>
      <c r="C4063" s="11">
        <v>0.99981318134119102</v>
      </c>
      <c r="D4063" s="11">
        <v>1.3901600701713901E-4</v>
      </c>
    </row>
    <row r="4064" spans="2:4" x14ac:dyDescent="0.4">
      <c r="B4064" s="114">
        <v>1112.3999999999501</v>
      </c>
      <c r="C4064" s="11">
        <v>0.99982051623030099</v>
      </c>
      <c r="D4064" s="11">
        <v>1.3380303480894001E-4</v>
      </c>
    </row>
    <row r="4065" spans="2:4" x14ac:dyDescent="0.4">
      <c r="B4065" s="114">
        <v>1112.5999999999499</v>
      </c>
      <c r="C4065" s="11">
        <v>0.99982789064805</v>
      </c>
      <c r="D4065" s="11">
        <v>1.2853831591281401E-4</v>
      </c>
    </row>
    <row r="4066" spans="2:4" x14ac:dyDescent="0.4">
      <c r="B4066" s="114">
        <v>1112.7999999999499</v>
      </c>
      <c r="C4066" s="11">
        <v>0.99983520219530497</v>
      </c>
      <c r="D4066" s="11">
        <v>1.23296993415579E-4</v>
      </c>
    </row>
    <row r="4067" spans="2:4" x14ac:dyDescent="0.4">
      <c r="B4067" s="114">
        <v>1112.99999999995</v>
      </c>
      <c r="C4067" s="11">
        <v>0.99984236590628495</v>
      </c>
      <c r="D4067" s="11">
        <v>1.1814202126206099E-4</v>
      </c>
    </row>
    <row r="4068" spans="2:4" x14ac:dyDescent="0.4">
      <c r="B4068" s="114">
        <v>1113.19999999995</v>
      </c>
      <c r="C4068" s="11">
        <v>0.99984931438818103</v>
      </c>
      <c r="D4068" s="11">
        <v>1.13123952429647E-4</v>
      </c>
    </row>
    <row r="4069" spans="2:4" x14ac:dyDescent="0.4">
      <c r="B4069" s="114">
        <v>1113.3999999999501</v>
      </c>
      <c r="C4069" s="11">
        <v>0.99985599686577997</v>
      </c>
      <c r="D4069" s="11">
        <v>1.08281512220172E-4</v>
      </c>
    </row>
    <row r="4070" spans="2:4" x14ac:dyDescent="0.4">
      <c r="B4070" s="114">
        <v>1113.5999999999499</v>
      </c>
      <c r="C4070" s="11">
        <v>0.999862377495082</v>
      </c>
      <c r="D4070" s="11">
        <v>1.0364270869686901E-4</v>
      </c>
    </row>
    <row r="4071" spans="2:4" x14ac:dyDescent="0.4">
      <c r="B4071" s="114">
        <v>1113.7999999999499</v>
      </c>
      <c r="C4071" s="11">
        <v>0.99986843328300001</v>
      </c>
      <c r="D4071" s="11">
        <v>9.9226245633731103E-5</v>
      </c>
    </row>
    <row r="4072" spans="2:4" x14ac:dyDescent="0.4">
      <c r="B4072" s="114">
        <v>1113.99999999995</v>
      </c>
      <c r="C4072" s="11">
        <v>0.99987415188445705</v>
      </c>
      <c r="D4072" s="11">
        <v>9.5043045406753598E-5</v>
      </c>
    </row>
    <row r="4073" spans="2:4" x14ac:dyDescent="0.4">
      <c r="B4073" s="114">
        <v>1114.19999999995</v>
      </c>
      <c r="C4073" s="11">
        <v>0.99987952946953196</v>
      </c>
      <c r="D4073" s="11">
        <v>9.1097743458681295E-5</v>
      </c>
    </row>
    <row r="4074" spans="2:4" x14ac:dyDescent="0.4">
      <c r="B4074" s="114">
        <v>1114.3999999999501</v>
      </c>
      <c r="C4074" s="11">
        <v>0.99988456878143495</v>
      </c>
      <c r="D4074" s="11">
        <v>8.7390065282223897E-5</v>
      </c>
    </row>
    <row r="4075" spans="2:4" x14ac:dyDescent="0.4">
      <c r="B4075" s="114">
        <v>1114.5999999999499</v>
      </c>
      <c r="C4075" s="11">
        <v>0.99988927745547596</v>
      </c>
      <c r="D4075" s="11">
        <v>8.39160238145861E-5</v>
      </c>
    </row>
    <row r="4076" spans="2:4" x14ac:dyDescent="0.4">
      <c r="B4076" s="114">
        <v>1114.7999999999499</v>
      </c>
      <c r="C4076" s="11">
        <v>0.99989366660754397</v>
      </c>
      <c r="D4076" s="11">
        <v>8.0668936105237699E-5</v>
      </c>
    </row>
    <row r="4077" spans="2:4" x14ac:dyDescent="0.4">
      <c r="B4077" s="114">
        <v>1114.99999999995</v>
      </c>
      <c r="C4077" s="11">
        <v>0.99989774968538803</v>
      </c>
      <c r="D4077" s="11">
        <v>7.7640259213464802E-5</v>
      </c>
    </row>
    <row r="4078" spans="2:4" x14ac:dyDescent="0.4">
      <c r="B4078" s="114">
        <v>1115.19999999995</v>
      </c>
      <c r="C4078" s="11">
        <v>0.99990154155951705</v>
      </c>
      <c r="D4078" s="11">
        <v>7.4820258284835894E-5</v>
      </c>
    </row>
    <row r="4079" spans="2:4" x14ac:dyDescent="0.4">
      <c r="B4079" s="114">
        <v>1115.3999999999501</v>
      </c>
      <c r="C4079" s="11">
        <v>0.99990505782148598</v>
      </c>
      <c r="D4079" s="11">
        <v>7.2198527768485695E-5</v>
      </c>
    </row>
    <row r="4080" spans="2:4" x14ac:dyDescent="0.4">
      <c r="B4080" s="114">
        <v>1115.5999999999499</v>
      </c>
      <c r="C4080" s="11">
        <v>0.99990831425579996</v>
      </c>
      <c r="D4080" s="11">
        <v>6.9764388609245306E-5</v>
      </c>
    </row>
    <row r="4081" spans="2:4" x14ac:dyDescent="0.4">
      <c r="B4081" s="114">
        <v>1115.7999999999499</v>
      </c>
      <c r="C4081" s="11">
        <v>0.99991132645312897</v>
      </c>
      <c r="D4081" s="11">
        <v>6.7507183569289804E-5</v>
      </c>
    </row>
    <row r="4082" spans="2:4" x14ac:dyDescent="0.4">
      <c r="B4082" s="114">
        <v>1115.99999999995</v>
      </c>
      <c r="C4082" s="11">
        <v>0.99991410953595194</v>
      </c>
      <c r="D4082" s="11">
        <v>6.5416490763147404E-5</v>
      </c>
    </row>
    <row r="4083" spans="2:4" x14ac:dyDescent="0.4">
      <c r="B4083" s="114">
        <v>1116.19999999995</v>
      </c>
      <c r="C4083" s="11">
        <v>0.99991667797195005</v>
      </c>
      <c r="D4083" s="11">
        <v>6.3482272475260006E-5</v>
      </c>
    </row>
    <row r="4084" spans="2:4" x14ac:dyDescent="0.4">
      <c r="B4084" s="114">
        <v>1116.3999999999501</v>
      </c>
      <c r="C4084" s="11">
        <v>0.99991904545418397</v>
      </c>
      <c r="D4084" s="11">
        <v>6.1694973858077102E-5</v>
      </c>
    </row>
    <row r="4085" spans="2:4" x14ac:dyDescent="0.4">
      <c r="B4085" s="114">
        <v>1116.5999999999499</v>
      </c>
      <c r="C4085" s="11">
        <v>0.99992122483166401</v>
      </c>
      <c r="D4085" s="11">
        <v>6.0045585967062597E-5</v>
      </c>
    </row>
    <row r="4086" spans="2:4" x14ac:dyDescent="0.4">
      <c r="B4086" s="114">
        <v>1116.7999999999499</v>
      </c>
      <c r="C4086" s="11">
        <v>0.99992322807772205</v>
      </c>
      <c r="D4086" s="11">
        <v>5.85256793117649E-5</v>
      </c>
    </row>
    <row r="4087" spans="2:4" x14ac:dyDescent="0.4">
      <c r="B4087" s="114">
        <v>1116.99999999995</v>
      </c>
      <c r="C4087" s="11">
        <v>0.99992506628526601</v>
      </c>
      <c r="D4087" s="11">
        <v>5.7127416315257899E-5</v>
      </c>
    </row>
    <row r="4088" spans="2:4" x14ac:dyDescent="0.4">
      <c r="B4088" s="114">
        <v>1117.19999999995</v>
      </c>
      <c r="C4088" s="11">
        <v>0.99992674968085704</v>
      </c>
      <c r="D4088" s="11">
        <v>5.5843549002690999E-5</v>
      </c>
    </row>
    <row r="4089" spans="2:4" x14ac:dyDescent="0.4">
      <c r="B4089" s="114">
        <v>1117.3999999999501</v>
      </c>
      <c r="C4089" s="11">
        <v>0.99992828765146202</v>
      </c>
      <c r="D4089" s="11">
        <v>5.4667406454360901E-5</v>
      </c>
    </row>
    <row r="4090" spans="2:4" x14ac:dyDescent="0.4">
      <c r="B4090" s="114">
        <v>1117.5999999999499</v>
      </c>
      <c r="C4090" s="11">
        <v>0.99992968877927502</v>
      </c>
      <c r="D4090" s="11">
        <v>5.3592875470428599E-5</v>
      </c>
    </row>
    <row r="4091" spans="2:4" x14ac:dyDescent="0.4">
      <c r="B4091" s="114">
        <v>1117.7999999999499</v>
      </c>
      <c r="C4091" s="11">
        <v>0.99993096088122002</v>
      </c>
      <c r="D4091" s="11">
        <v>5.2614377036505303E-5</v>
      </c>
    </row>
    <row r="4092" spans="2:4" x14ac:dyDescent="0.4">
      <c r="B4092" s="114">
        <v>1117.99999999995</v>
      </c>
      <c r="C4092" s="11">
        <v>0.99993211105059698</v>
      </c>
      <c r="D4092" s="11">
        <v>5.17268405110846E-5</v>
      </c>
    </row>
    <row r="4093" spans="2:4" x14ac:dyDescent="0.4">
      <c r="B4093" s="114">
        <v>1118.19999999995</v>
      </c>
      <c r="C4093" s="11">
        <v>0.99993314569928304</v>
      </c>
      <c r="D4093" s="11">
        <v>5.0925676939871201E-5</v>
      </c>
    </row>
    <row r="4094" spans="2:4" x14ac:dyDescent="0.4">
      <c r="B4094" s="114">
        <v>1118.3999999999501</v>
      </c>
      <c r="C4094" s="11">
        <v>0.99993407059911898</v>
      </c>
      <c r="D4094" s="11">
        <v>5.02067527153947E-5</v>
      </c>
    </row>
    <row r="4095" spans="2:4" x14ac:dyDescent="0.4">
      <c r="B4095" s="114">
        <v>1118.5999999999499</v>
      </c>
      <c r="C4095" s="11">
        <v>0.999934890920117</v>
      </c>
      <c r="D4095" s="11">
        <v>4.9566364224887703E-5</v>
      </c>
    </row>
    <row r="4096" spans="2:4" x14ac:dyDescent="0.4">
      <c r="B4096" s="114">
        <v>1118.7999999999499</v>
      </c>
      <c r="C4096" s="11">
        <v>0.99993561126715802</v>
      </c>
      <c r="D4096" s="11">
        <v>4.90012135134807E-5</v>
      </c>
    </row>
    <row r="4097" spans="2:4" x14ac:dyDescent="0.4">
      <c r="B4097" s="114">
        <v>1118.99999999995</v>
      </c>
      <c r="C4097" s="11">
        <v>0.99993623571427903</v>
      </c>
      <c r="D4097" s="11">
        <v>4.8508385575920703E-5</v>
      </c>
    </row>
    <row r="4098" spans="2:4" x14ac:dyDescent="0.4">
      <c r="B4098" s="114">
        <v>1119.19999999995</v>
      </c>
      <c r="C4098" s="11">
        <v>0.99993676783595997</v>
      </c>
      <c r="D4098" s="11">
        <v>4.8085327535259702E-5</v>
      </c>
    </row>
    <row r="4099" spans="2:4" x14ac:dyDescent="0.4">
      <c r="B4099" s="114">
        <v>1119.3999999999501</v>
      </c>
      <c r="C4099" s="11">
        <v>0.99993721073538</v>
      </c>
      <c r="D4099" s="11">
        <v>4.7729829824717103E-5</v>
      </c>
    </row>
    <row r="4100" spans="2:4" x14ac:dyDescent="0.4">
      <c r="B4100" s="114">
        <v>1119.5999999999499</v>
      </c>
      <c r="C4100" s="11">
        <v>0.99993756706958603</v>
      </c>
      <c r="D4100" s="11">
        <v>4.7440009427500101E-5</v>
      </c>
    </row>
    <row r="4101" spans="2:4" x14ac:dyDescent="0.4">
      <c r="B4101" s="114">
        <v>1119.7999999999499</v>
      </c>
      <c r="C4101" s="11">
        <v>0.99993783907166101</v>
      </c>
      <c r="D4101" s="11">
        <v>4.7214295187322101E-5</v>
      </c>
    </row>
    <row r="4102" spans="2:4" x14ac:dyDescent="0.4">
      <c r="B4102" s="114">
        <v>1119.99999999995</v>
      </c>
      <c r="C4102" s="11">
        <v>0.99993802856987002</v>
      </c>
      <c r="D4102" s="11">
        <v>4.7051415174731502E-5</v>
      </c>
    </row>
    <row r="4103" spans="2:4" x14ac:dyDescent="0.4">
      <c r="B4103" s="114">
        <v>1120.19999999995</v>
      </c>
      <c r="C4103" s="11">
        <v>0.99993813700441703</v>
      </c>
      <c r="D4103" s="11">
        <v>4.6950385624673601E-5</v>
      </c>
    </row>
    <row r="4104" spans="2:4" x14ac:dyDescent="0.4">
      <c r="B4104" s="114">
        <v>1120.3999999999501</v>
      </c>
      <c r="C4104" s="11">
        <v>0.99993816544277003</v>
      </c>
      <c r="D4104" s="11">
        <v>4.6910500588196901E-5</v>
      </c>
    </row>
    <row r="4105" spans="2:4" x14ac:dyDescent="0.4">
      <c r="B4105" s="114">
        <v>1120.5999999999499</v>
      </c>
      <c r="C4105" s="11">
        <v>0.99993811458993898</v>
      </c>
      <c r="D4105" s="11">
        <v>4.69313259536765E-5</v>
      </c>
    </row>
    <row r="4106" spans="2:4" x14ac:dyDescent="0.4">
      <c r="B4106" s="114">
        <v>1120.7999999999499</v>
      </c>
      <c r="C4106" s="11">
        <v>0.99993798479635598</v>
      </c>
      <c r="D4106" s="11">
        <v>4.7012694974908097E-5</v>
      </c>
    </row>
    <row r="4107" spans="2:4" x14ac:dyDescent="0.4">
      <c r="B4107" s="114">
        <v>1120.99999999995</v>
      </c>
      <c r="C4107" s="11">
        <v>0.99993777606356304</v>
      </c>
      <c r="D4107" s="11">
        <v>4.7154705264007503E-5</v>
      </c>
    </row>
    <row r="4108" spans="2:4" x14ac:dyDescent="0.4">
      <c r="B4108" s="114">
        <v>1121.19999999995</v>
      </c>
      <c r="C4108" s="11">
        <v>0.99993748804752403</v>
      </c>
      <c r="D4108" s="11">
        <v>4.7357717572689698E-5</v>
      </c>
    </row>
    <row r="4109" spans="2:4" x14ac:dyDescent="0.4">
      <c r="B4109" s="114">
        <v>1121.3999999999501</v>
      </c>
      <c r="C4109" s="11">
        <v>0.99993712005953295</v>
      </c>
      <c r="D4109" s="11">
        <v>4.7622356327048799E-5</v>
      </c>
    </row>
    <row r="4110" spans="2:4" x14ac:dyDescent="0.4">
      <c r="B4110" s="114">
        <v>1121.5999999999499</v>
      </c>
      <c r="C4110" s="11">
        <v>0.99993667106488304</v>
      </c>
      <c r="D4110" s="11">
        <v>4.7949511884384697E-5</v>
      </c>
    </row>
    <row r="4111" spans="2:4" x14ac:dyDescent="0.4">
      <c r="B4111" s="114">
        <v>1121.7999999999499</v>
      </c>
      <c r="C4111" s="11">
        <v>0.99993613967927497</v>
      </c>
      <c r="D4111" s="11">
        <v>4.8340344483006602E-5</v>
      </c>
    </row>
    <row r="4112" spans="2:4" x14ac:dyDescent="0.4">
      <c r="B4112" s="114">
        <v>1121.99999999995</v>
      </c>
      <c r="C4112" s="11">
        <v>0.99993552416306797</v>
      </c>
      <c r="D4112" s="11">
        <v>4.87962898562086E-5</v>
      </c>
    </row>
    <row r="4113" spans="2:4" x14ac:dyDescent="0.4">
      <c r="B4113" s="114">
        <v>1122.19999999995</v>
      </c>
      <c r="C4113" s="11">
        <v>0.99993482241281395</v>
      </c>
      <c r="D4113" s="11">
        <v>4.9319067021174201E-5</v>
      </c>
    </row>
    <row r="4114" spans="2:4" x14ac:dyDescent="0.4">
      <c r="B4114" s="114">
        <v>1122.3999999999501</v>
      </c>
      <c r="C4114" s="11">
        <v>0.99993403194914499</v>
      </c>
      <c r="D4114" s="11">
        <v>4.9910689011692802E-5</v>
      </c>
    </row>
    <row r="4115" spans="2:4" x14ac:dyDescent="0.4">
      <c r="B4115" s="114">
        <v>1122.5999999999499</v>
      </c>
      <c r="C4115" s="11">
        <v>0.999933149906167</v>
      </c>
      <c r="D4115" s="11">
        <v>5.0573472139488E-5</v>
      </c>
    </row>
    <row r="4116" spans="2:4" x14ac:dyDescent="0.4">
      <c r="B4116" s="114">
        <v>1122.7999999999499</v>
      </c>
      <c r="C4116" s="11">
        <v>0.99993217301817405</v>
      </c>
      <c r="D4116" s="11">
        <v>5.1310047478808498E-5</v>
      </c>
    </row>
    <row r="4117" spans="2:4" x14ac:dyDescent="0.4">
      <c r="B4117" s="114">
        <v>1122.99999999995</v>
      </c>
      <c r="C4117" s="11">
        <v>0.99993109760409304</v>
      </c>
      <c r="D4117" s="11">
        <v>5.2123374233897298E-5</v>
      </c>
    </row>
    <row r="4118" spans="2:4" x14ac:dyDescent="0.4">
      <c r="B4118" s="114">
        <v>1123.19999999995</v>
      </c>
      <c r="C4118" s="11">
        <v>0.99992991955037103</v>
      </c>
      <c r="D4118" s="11">
        <v>5.3016754378701503E-5</v>
      </c>
    </row>
    <row r="4119" spans="2:4" x14ac:dyDescent="0.4">
      <c r="B4119" s="114">
        <v>1123.3999999999501</v>
      </c>
      <c r="C4119" s="11">
        <v>0.99992863429257595</v>
      </c>
      <c r="D4119" s="11">
        <v>5.3993848388782901E-5</v>
      </c>
    </row>
    <row r="4120" spans="2:4" x14ac:dyDescent="0.4">
      <c r="B4120" s="114">
        <v>1123.5999999999499</v>
      </c>
      <c r="C4120" s="11">
        <v>0.99992723679603002</v>
      </c>
      <c r="D4120" s="11">
        <v>5.5058691816979301E-5</v>
      </c>
    </row>
    <row r="4121" spans="2:4" x14ac:dyDescent="0.4">
      <c r="B4121" s="114">
        <v>1123.7999999999499</v>
      </c>
      <c r="C4121" s="11">
        <v>0.99992572153593495</v>
      </c>
      <c r="D4121" s="11">
        <v>5.62157123752863E-5</v>
      </c>
    </row>
    <row r="4122" spans="2:4" x14ac:dyDescent="0.4">
      <c r="B4122" s="114">
        <v>1123.99999999995</v>
      </c>
      <c r="C4122" s="11">
        <v>0.99992408247758502</v>
      </c>
      <c r="D4122" s="11">
        <v>5.7469747069696803E-5</v>
      </c>
    </row>
    <row r="4123" spans="2:4" x14ac:dyDescent="0.4">
      <c r="B4123" s="114">
        <v>1124.19999999995</v>
      </c>
      <c r="C4123" s="11">
        <v>0.99992231305696</v>
      </c>
      <c r="D4123" s="11">
        <v>5.8826059201489497E-5</v>
      </c>
    </row>
    <row r="4124" spans="2:4" x14ac:dyDescent="0.4">
      <c r="B4124" s="114">
        <v>1124.3999999999501</v>
      </c>
      <c r="C4124" s="11">
        <v>0.99992040616199196</v>
      </c>
      <c r="D4124" s="11">
        <v>6.0290355053669503E-5</v>
      </c>
    </row>
    <row r="4125" spans="2:4" x14ac:dyDescent="0.4">
      <c r="B4125" s="114">
        <v>1124.5999999999499</v>
      </c>
      <c r="C4125" s="11">
        <v>0.99991835411980001</v>
      </c>
      <c r="D4125" s="11">
        <v>6.1868795903613006E-5</v>
      </c>
    </row>
    <row r="4126" spans="2:4" x14ac:dyDescent="0.4">
      <c r="B4126" s="114">
        <v>1124.7999999999499</v>
      </c>
      <c r="C4126" s="11">
        <v>0.99991614868821299</v>
      </c>
      <c r="D4126" s="11">
        <v>6.3568006931226804E-5</v>
      </c>
    </row>
    <row r="4127" spans="2:4" x14ac:dyDescent="0.4">
      <c r="B4127" s="114">
        <v>1124.99999999995</v>
      </c>
      <c r="C4127" s="11">
        <v>0.99991378105388296</v>
      </c>
      <c r="D4127" s="11">
        <v>6.5395081119886504E-5</v>
      </c>
    </row>
    <row r="4128" spans="2:4" x14ac:dyDescent="0.4">
      <c r="B4128" s="114">
        <v>1125.19999999995</v>
      </c>
      <c r="C4128" s="11">
        <v>0.99991124184023905</v>
      </c>
      <c r="D4128" s="11">
        <v>6.7357575631253098E-5</v>
      </c>
    </row>
    <row r="4129" spans="2:4" x14ac:dyDescent="0.4">
      <c r="B4129" s="114">
        <v>1125.3999999999501</v>
      </c>
      <c r="C4129" s="11">
        <v>0.99990852112871598</v>
      </c>
      <c r="D4129" s="11">
        <v>6.9463497956068302E-5</v>
      </c>
    </row>
    <row r="4130" spans="2:4" x14ac:dyDescent="0.4">
      <c r="B4130" s="114">
        <v>1125.5999999999499</v>
      </c>
      <c r="C4130" s="11">
        <v>0.99990560849741095</v>
      </c>
      <c r="D4130" s="11">
        <v>7.1721278484393206E-5</v>
      </c>
    </row>
    <row r="4131" spans="2:4" x14ac:dyDescent="0.4">
      <c r="B4131" s="114">
        <v>1125.7999999999499</v>
      </c>
      <c r="C4131" s="11">
        <v>0.99990249308248902</v>
      </c>
      <c r="D4131" s="11">
        <v>7.4139725362050402E-5</v>
      </c>
    </row>
    <row r="4132" spans="2:4" x14ac:dyDescent="0.4">
      <c r="B4132" s="114">
        <v>1125.99999999995</v>
      </c>
      <c r="C4132" s="11">
        <v>0.99989916366859299</v>
      </c>
      <c r="D4132" s="11">
        <v>7.6727956601550399E-5</v>
      </c>
    </row>
    <row r="4133" spans="2:4" x14ac:dyDescent="0.4">
      <c r="B4133" s="114">
        <v>1126.19999999995</v>
      </c>
      <c r="C4133" s="11">
        <v>0.99989560881600104</v>
      </c>
      <c r="D4133" s="11">
        <v>7.9495303254777799E-5</v>
      </c>
    </row>
    <row r="4134" spans="2:4" x14ac:dyDescent="0.4">
      <c r="B4134" s="114">
        <v>1126.3999999999501</v>
      </c>
      <c r="C4134" s="11">
        <v>0.99989181703378704</v>
      </c>
      <c r="D4134" s="11">
        <v>8.2451176280884801E-5</v>
      </c>
    </row>
    <row r="4135" spans="2:4" x14ac:dyDescent="0.4">
      <c r="B4135" s="114">
        <v>1126.5999999999499</v>
      </c>
      <c r="C4135" s="11">
        <v>0.99988777700779097</v>
      </c>
      <c r="D4135" s="11">
        <v>8.5604890007278504E-5</v>
      </c>
    </row>
    <row r="4136" spans="2:4" x14ac:dyDescent="0.4">
      <c r="B4136" s="114">
        <v>1126.7999999999499</v>
      </c>
      <c r="C4136" s="11">
        <v>0.99988347789629395</v>
      </c>
      <c r="D4136" s="11">
        <v>8.8965431768074106E-5</v>
      </c>
    </row>
    <row r="4137" spans="2:4" x14ac:dyDescent="0.4">
      <c r="B4137" s="114">
        <v>1126.99999999995</v>
      </c>
      <c r="C4137" s="11">
        <v>0.99987890970605497</v>
      </c>
      <c r="D4137" s="11">
        <v>9.2541167501370095E-5</v>
      </c>
    </row>
    <row r="4138" spans="2:4" x14ac:dyDescent="0.4">
      <c r="B4138" s="114">
        <v>1127.19999999995</v>
      </c>
      <c r="C4138" s="11">
        <v>0.99987406376171495</v>
      </c>
      <c r="D4138" s="11">
        <v>9.6339472644785005E-5</v>
      </c>
    </row>
    <row r="4139" spans="2:4" x14ac:dyDescent="0.4">
      <c r="B4139" s="114">
        <v>1127.3999999999501</v>
      </c>
      <c r="C4139" s="11">
        <v>0.99986893328152204</v>
      </c>
      <c r="D4139" s="11">
        <v>1.00366277740321E-4</v>
      </c>
    </row>
    <row r="4140" spans="2:4" x14ac:dyDescent="0.4">
      <c r="B4140" s="114">
        <v>1127.5999999999499</v>
      </c>
      <c r="C4140" s="11">
        <v>0.99986351407044005</v>
      </c>
      <c r="D4140" s="11">
        <v>1.0462551947441199E-4</v>
      </c>
    </row>
    <row r="4141" spans="2:4" x14ac:dyDescent="0.4">
      <c r="B4141" s="114">
        <v>1127.7999999999499</v>
      </c>
      <c r="C4141" s="11">
        <v>0.99985780533794799</v>
      </c>
      <c r="D4141" s="11">
        <v>1.09118490817252E-4</v>
      </c>
    </row>
    <row r="4142" spans="2:4" x14ac:dyDescent="0.4">
      <c r="B4142" s="114">
        <v>1127.99999999995</v>
      </c>
      <c r="C4142" s="11">
        <v>0.99985181064131201</v>
      </c>
      <c r="D4142" s="11">
        <v>1.13843089089419E-4</v>
      </c>
    </row>
    <row r="4143" spans="2:4" x14ac:dyDescent="0.4">
      <c r="B4143" s="114">
        <v>1128.19999999995</v>
      </c>
      <c r="C4143" s="11">
        <v>0.99984553895436001</v>
      </c>
      <c r="D4143" s="11">
        <v>1.1879296089624699E-4</v>
      </c>
    </row>
    <row r="4144" spans="2:4" x14ac:dyDescent="0.4">
      <c r="B4144" s="114">
        <v>1128.3999999999501</v>
      </c>
      <c r="C4144" s="11">
        <v>0.99983900585069396</v>
      </c>
      <c r="D4144" s="11">
        <v>1.2395655163413601E-4</v>
      </c>
    </row>
    <row r="4145" spans="2:4" x14ac:dyDescent="0.4">
      <c r="B4145" s="114">
        <v>1128.5999999999499</v>
      </c>
      <c r="C4145" s="11">
        <v>0.99983223468101101</v>
      </c>
      <c r="D4145" s="11">
        <v>1.2931615750332899E-4</v>
      </c>
    </row>
    <row r="4146" spans="2:4" x14ac:dyDescent="0.4">
      <c r="B4146" s="114">
        <v>1128.7999999999499</v>
      </c>
      <c r="C4146" s="11">
        <v>0.99982525774712905</v>
      </c>
      <c r="D4146" s="11">
        <v>1.34846975384417E-4</v>
      </c>
    </row>
    <row r="4147" spans="2:4" x14ac:dyDescent="0.4">
      <c r="B4147" s="114">
        <v>1128.99999999995</v>
      </c>
      <c r="C4147" s="11">
        <v>0.99981811737586401</v>
      </c>
      <c r="D4147" s="11">
        <v>1.40516228058926E-4</v>
      </c>
    </row>
    <row r="4148" spans="2:4" x14ac:dyDescent="0.4">
      <c r="B4148" s="114">
        <v>1129.19999999995</v>
      </c>
      <c r="C4148" s="11">
        <v>0.99981086676695496</v>
      </c>
      <c r="D4148" s="11">
        <v>1.462824657704E-4</v>
      </c>
    </row>
    <row r="4149" spans="2:4" x14ac:dyDescent="0.4">
      <c r="B4149" s="114">
        <v>1129.3999999999501</v>
      </c>
      <c r="C4149" s="11">
        <v>0.99980357047810198</v>
      </c>
      <c r="D4149" s="11">
        <v>1.52095154651657E-4</v>
      </c>
    </row>
    <row r="4150" spans="2:4" x14ac:dyDescent="0.4">
      <c r="B4150" s="114">
        <v>1129.5999999999499</v>
      </c>
      <c r="C4150" s="11">
        <v>0.99979630440118405</v>
      </c>
      <c r="D4150" s="11">
        <v>1.5789467020971599E-4</v>
      </c>
    </row>
    <row r="4151" spans="2:4" x14ac:dyDescent="0.4">
      <c r="B4151" s="114">
        <v>1129.7999999999499</v>
      </c>
      <c r="C4151" s="11">
        <v>0.99978915509371502</v>
      </c>
      <c r="D4151" s="11">
        <v>1.6361280692067301E-4</v>
      </c>
    </row>
    <row r="4152" spans="2:4" x14ac:dyDescent="0.4">
      <c r="B4152" s="114">
        <v>1129.99999999995</v>
      </c>
      <c r="C4152" s="11">
        <v>0.99978221836348002</v>
      </c>
      <c r="D4152" s="11">
        <v>1.6917388810703201E-4</v>
      </c>
    </row>
    <row r="4153" spans="2:4" x14ac:dyDescent="0.4">
      <c r="B4153" s="114">
        <v>1130.19999999995</v>
      </c>
      <c r="C4153" s="11">
        <v>0.99977559704299301</v>
      </c>
      <c r="D4153" s="11">
        <v>1.7449653058629599E-4</v>
      </c>
    </row>
    <row r="4154" spans="2:4" x14ac:dyDescent="0.4">
      <c r="B4154" s="114">
        <v>1130.3999999999501</v>
      </c>
      <c r="C4154" s="11">
        <v>0.999769397981356</v>
      </c>
      <c r="D4154" s="11">
        <v>1.79496045334675E-4</v>
      </c>
    </row>
    <row r="4155" spans="2:4" x14ac:dyDescent="0.4">
      <c r="B4155" s="114">
        <v>1130.5999999999499</v>
      </c>
      <c r="C4155" s="11">
        <v>0.99976372857460105</v>
      </c>
      <c r="D4155" s="11">
        <v>1.84087207429578E-4</v>
      </c>
    </row>
    <row r="4156" spans="2:4" x14ac:dyDescent="0.4">
      <c r="B4156" s="114">
        <v>1130.7999999999499</v>
      </c>
      <c r="C4156" s="11">
        <v>0.99975869286376295</v>
      </c>
      <c r="D4156" s="11">
        <v>1.8818737786844799E-4</v>
      </c>
    </row>
    <row r="4157" spans="2:4" x14ac:dyDescent="0.4">
      <c r="B4157" s="114">
        <v>1130.99999999995</v>
      </c>
      <c r="C4157" s="11">
        <v>0.99975438750668999</v>
      </c>
      <c r="D4157" s="11">
        <v>1.9171972707349901E-4</v>
      </c>
    </row>
    <row r="4158" spans="2:4" x14ac:dyDescent="0.4">
      <c r="B4158" s="114">
        <v>1131.19999999995</v>
      </c>
      <c r="C4158" s="11">
        <v>0.99975089794231198</v>
      </c>
      <c r="D4158" s="11">
        <v>1.94616297391918E-4</v>
      </c>
    </row>
    <row r="4159" spans="2:4" x14ac:dyDescent="0.4">
      <c r="B4159" s="114">
        <v>1131.3999999999501</v>
      </c>
      <c r="C4159" s="11">
        <v>0.99974829500701901</v>
      </c>
      <c r="D4159" s="11">
        <v>1.9682068987142101E-4</v>
      </c>
    </row>
    <row r="4160" spans="2:4" x14ac:dyDescent="0.4">
      <c r="B4160" s="114">
        <v>1131.5999999999499</v>
      </c>
      <c r="C4160" s="11">
        <v>0.99974663218890503</v>
      </c>
      <c r="D4160" s="11">
        <v>1.98290221717203E-4</v>
      </c>
    </row>
    <row r="4161" spans="2:4" x14ac:dyDescent="0.4">
      <c r="B4161" s="114">
        <v>1131.7999999999499</v>
      </c>
      <c r="C4161" s="11">
        <v>0.99974594361796099</v>
      </c>
      <c r="D4161" s="11">
        <v>1.9899747525818799E-4</v>
      </c>
    </row>
    <row r="4162" spans="2:4" x14ac:dyDescent="0.4">
      <c r="B4162" s="114">
        <v>1131.99999999995</v>
      </c>
      <c r="C4162" s="11">
        <v>0.99974624281783397</v>
      </c>
      <c r="D4162" s="11">
        <v>1.9893122318567099E-4</v>
      </c>
    </row>
    <row r="4163" spans="2:4" x14ac:dyDescent="0.4">
      <c r="B4163" s="114">
        <v>1132.19999999995</v>
      </c>
      <c r="C4163" s="11">
        <v>0.99974752221129304</v>
      </c>
      <c r="D4163" s="11">
        <v>1.9809674538437999E-4</v>
      </c>
    </row>
    <row r="4164" spans="2:4" x14ac:dyDescent="0.4">
      <c r="B4164" s="114">
        <v>1132.3999999999501</v>
      </c>
      <c r="C4164" s="11">
        <v>0.99974975334888705</v>
      </c>
      <c r="D4164" s="11">
        <v>1.96515574968866E-4</v>
      </c>
    </row>
    <row r="4165" spans="2:4" x14ac:dyDescent="0.4">
      <c r="B4165" s="114">
        <v>1132.5999999999499</v>
      </c>
      <c r="C4165" s="11">
        <v>0.99975288784794503</v>
      </c>
      <c r="D4165" s="11">
        <v>1.9422471760740799E-4</v>
      </c>
    </row>
    <row r="4166" spans="2:4" x14ac:dyDescent="0.4">
      <c r="B4166" s="114">
        <v>1132.7999999999499</v>
      </c>
      <c r="C4166" s="11">
        <v>0.999756859147231</v>
      </c>
      <c r="D4166" s="11">
        <v>1.9127525632994799E-4</v>
      </c>
    </row>
    <row r="4167" spans="2:4" x14ac:dyDescent="0.4">
      <c r="B4167" s="114">
        <v>1132.99999999995</v>
      </c>
      <c r="C4167" s="11">
        <v>0.99976158504044399</v>
      </c>
      <c r="D4167" s="11">
        <v>1.8773037893742199E-4</v>
      </c>
    </row>
    <row r="4168" spans="2:4" x14ac:dyDescent="0.4">
      <c r="B4168" s="114">
        <v>1133.19999999995</v>
      </c>
      <c r="C4168" s="11">
        <v>0.99976697091180999</v>
      </c>
      <c r="D4168" s="11">
        <v>1.8366288875494401E-4</v>
      </c>
    </row>
    <row r="4169" spans="2:4" x14ac:dyDescent="0.4">
      <c r="B4169" s="114">
        <v>1133.3999999999501</v>
      </c>
      <c r="C4169" s="11">
        <v>0.999772913516772</v>
      </c>
      <c r="D4169" s="11">
        <v>1.7915231321479199E-4</v>
      </c>
    </row>
    <row r="4170" spans="2:4" x14ac:dyDescent="0.4">
      <c r="B4170" s="114">
        <v>1133.5999999999499</v>
      </c>
      <c r="C4170" s="11">
        <v>0.99977930506282497</v>
      </c>
      <c r="D4170" s="11">
        <v>1.74281789505936E-4</v>
      </c>
    </row>
    <row r="4171" spans="2:4" x14ac:dyDescent="0.4">
      <c r="B4171" s="114">
        <v>1133.7999999999499</v>
      </c>
      <c r="C4171" s="11">
        <v>0.99978603728927196</v>
      </c>
      <c r="D4171" s="11">
        <v>1.6913494964159099E-4</v>
      </c>
    </row>
    <row r="4172" spans="2:4" x14ac:dyDescent="0.4">
      <c r="B4172" s="114">
        <v>1133.99999999995</v>
      </c>
      <c r="C4172" s="11">
        <v>0.99979300523912595</v>
      </c>
      <c r="D4172" s="11">
        <v>1.6379303359963701E-4</v>
      </c>
    </row>
    <row r="4173" spans="2:4" x14ac:dyDescent="0.4">
      <c r="B4173" s="114">
        <v>1134.19999999995</v>
      </c>
      <c r="C4173" s="11">
        <v>0.99980011047615902</v>
      </c>
      <c r="D4173" s="11">
        <v>1.5833241785322201E-4</v>
      </c>
    </row>
    <row r="4174" spans="2:4" x14ac:dyDescent="0.4">
      <c r="B4174" s="114">
        <v>1134.3999999999501</v>
      </c>
      <c r="C4174" s="11">
        <v>0.999807263587564</v>
      </c>
      <c r="D4174" s="11">
        <v>1.5282268211058299E-4</v>
      </c>
    </row>
    <row r="4175" spans="2:4" x14ac:dyDescent="0.4">
      <c r="B4175" s="114">
        <v>1134.5999999999499</v>
      </c>
      <c r="C4175" s="11">
        <v>0.99981438579057602</v>
      </c>
      <c r="D4175" s="11">
        <v>1.4732534616347E-4</v>
      </c>
    </row>
    <row r="4176" spans="2:4" x14ac:dyDescent="0.4">
      <c r="B4176" s="114">
        <v>1134.7999999999499</v>
      </c>
      <c r="C4176" s="11">
        <v>0.99982140976228995</v>
      </c>
      <c r="D4176" s="11">
        <v>1.41893200272384E-4</v>
      </c>
    </row>
    <row r="4177" spans="2:4" x14ac:dyDescent="0.4">
      <c r="B4177" s="114">
        <v>1134.99999999995</v>
      </c>
      <c r="C4177" s="11">
        <v>0.99982827978357902</v>
      </c>
      <c r="D4177" s="11">
        <v>1.3657016127394101E-4</v>
      </c>
    </row>
    <row r="4178" spans="2:4" x14ac:dyDescent="0.4">
      <c r="B4178" s="114">
        <v>1135.19999999995</v>
      </c>
      <c r="C4178" s="11">
        <v>0.99983495132302003</v>
      </c>
      <c r="D4178" s="11">
        <v>1.3139155953932599E-4</v>
      </c>
    </row>
    <row r="4179" spans="2:4" x14ac:dyDescent="0.4">
      <c r="B4179" s="114">
        <v>1135.3999999999501</v>
      </c>
      <c r="C4179" s="11">
        <v>0.99984139021482499</v>
      </c>
      <c r="D4179" s="11">
        <v>1.26384741337259E-4</v>
      </c>
    </row>
    <row r="4180" spans="2:4" x14ac:dyDescent="0.4">
      <c r="B4180" s="114">
        <v>1135.5999999999499</v>
      </c>
      <c r="C4180" s="11">
        <v>0.99984757157846804</v>
      </c>
      <c r="D4180" s="11">
        <v>1.2156987461336401E-4</v>
      </c>
    </row>
    <row r="4181" spans="2:4" x14ac:dyDescent="0.4">
      <c r="B4181" s="114">
        <v>1135.7999999999499</v>
      </c>
      <c r="C4181" s="11">
        <v>0.99985347860809204</v>
      </c>
      <c r="D4181" s="11">
        <v>1.16960860570087E-4</v>
      </c>
    </row>
    <row r="4182" spans="2:4" x14ac:dyDescent="0.4">
      <c r="B4182" s="114">
        <v>1135.99999999995</v>
      </c>
      <c r="C4182" s="11">
        <v>0.99985910133288003</v>
      </c>
      <c r="D4182" s="11">
        <v>1.12566273229527E-4</v>
      </c>
    </row>
    <row r="4183" spans="2:4" x14ac:dyDescent="0.4">
      <c r="B4183" s="114">
        <v>1136.19999999995</v>
      </c>
      <c r="C4183" s="11">
        <v>0.99986443541505798</v>
      </c>
      <c r="D4183" s="11">
        <v>1.08390274856087E-4</v>
      </c>
    </row>
    <row r="4184" spans="2:4" x14ac:dyDescent="0.4">
      <c r="B4184" s="114">
        <v>1136.3999999999501</v>
      </c>
      <c r="C4184" s="11">
        <v>0.99986948102997997</v>
      </c>
      <c r="D4184" s="11">
        <v>1.04433472086478E-4</v>
      </c>
    </row>
    <row r="4185" spans="2:4" x14ac:dyDescent="0.4">
      <c r="B4185" s="114">
        <v>1136.5999999999499</v>
      </c>
      <c r="C4185" s="11">
        <v>0.99987424190873397</v>
      </c>
      <c r="D4185" s="11">
        <v>1.0069365330552E-4</v>
      </c>
    </row>
    <row r="4186" spans="2:4" x14ac:dyDescent="0.4">
      <c r="B4186" s="114">
        <v>1136.7999999999499</v>
      </c>
      <c r="C4186" s="11">
        <v>0.99987872449281601</v>
      </c>
      <c r="D4186" s="11">
        <v>9.7166441291586197E-5</v>
      </c>
    </row>
    <row r="4187" spans="2:4" x14ac:dyDescent="0.4">
      <c r="B4187" s="114">
        <v>1136.99999999995</v>
      </c>
      <c r="C4187" s="11">
        <v>0.99988293721148802</v>
      </c>
      <c r="D4187" s="11">
        <v>9.3845852981359705E-5</v>
      </c>
    </row>
    <row r="4188" spans="2:4" x14ac:dyDescent="0.4">
      <c r="B4188" s="114">
        <v>1137.19999999995</v>
      </c>
      <c r="C4188" s="11">
        <v>0.99988688988209096</v>
      </c>
      <c r="D4188" s="11">
        <v>9.0724765942193399E-5</v>
      </c>
    </row>
    <row r="4189" spans="2:4" x14ac:dyDescent="0.4">
      <c r="B4189" s="114">
        <v>1137.3999999999501</v>
      </c>
      <c r="C4189" s="11">
        <v>0.99989059322178397</v>
      </c>
      <c r="D4189" s="11">
        <v>8.7795299878500296E-5</v>
      </c>
    </row>
    <row r="4190" spans="2:4" x14ac:dyDescent="0.4">
      <c r="B4190" s="114">
        <v>1137.5999999999499</v>
      </c>
      <c r="C4190" s="11">
        <v>0.99989405845716905</v>
      </c>
      <c r="D4190" s="11">
        <v>8.5049123163516907E-5</v>
      </c>
    </row>
    <row r="4191" spans="2:4" x14ac:dyDescent="0.4">
      <c r="B4191" s="114">
        <v>1137.7999999999499</v>
      </c>
      <c r="C4191" s="11">
        <v>0.99989729701781804</v>
      </c>
      <c r="D4191" s="11">
        <v>8.2477694835084506E-5</v>
      </c>
    </row>
    <row r="4192" spans="2:4" x14ac:dyDescent="0.4">
      <c r="B4192" s="114">
        <v>1137.99999999995</v>
      </c>
      <c r="C4192" s="11">
        <v>0.99990032030032105</v>
      </c>
      <c r="D4192" s="11">
        <v>8.0072452155224898E-5</v>
      </c>
    </row>
    <row r="4193" spans="2:4" x14ac:dyDescent="0.4">
      <c r="B4193" s="114">
        <v>1138.19999999995</v>
      </c>
      <c r="C4193" s="11">
        <v>0.99990313949250398</v>
      </c>
      <c r="D4193" s="11">
        <v>7.7824951644342896E-5</v>
      </c>
    </row>
    <row r="4194" spans="2:4" x14ac:dyDescent="0.4">
      <c r="B4194" s="114">
        <v>1138.3999999999501</v>
      </c>
      <c r="C4194" s="11">
        <v>0.99990576544763898</v>
      </c>
      <c r="D4194" s="11">
        <v>7.5726971469029095E-5</v>
      </c>
    </row>
    <row r="4195" spans="2:4" x14ac:dyDescent="0.4">
      <c r="B4195" s="114">
        <v>1138.5999999999499</v>
      </c>
      <c r="C4195" s="11">
        <v>0.99990820858392704</v>
      </c>
      <c r="D4195" s="11">
        <v>7.3770593041303694E-5</v>
      </c>
    </row>
    <row r="4196" spans="2:4" x14ac:dyDescent="0.4">
      <c r="B4196" s="114">
        <v>1138.7999999999499</v>
      </c>
      <c r="C4196" s="11">
        <v>0.99991047882027495</v>
      </c>
      <c r="D4196" s="11">
        <v>7.1948254552518397E-5</v>
      </c>
    </row>
    <row r="4197" spans="2:4" x14ac:dyDescent="0.4">
      <c r="B4197" s="114">
        <v>1138.99999999995</v>
      </c>
      <c r="C4197" s="11">
        <v>0.99991258553791296</v>
      </c>
      <c r="D4197" s="11">
        <v>7.0252784342125094E-5</v>
      </c>
    </row>
    <row r="4198" spans="2:4" x14ac:dyDescent="0.4">
      <c r="B4198" s="114">
        <v>1139.19999999995</v>
      </c>
      <c r="C4198" s="11">
        <v>0.99991453755999804</v>
      </c>
      <c r="D4198" s="11">
        <v>6.8677419947729701E-5</v>
      </c>
    </row>
    <row r="4199" spans="2:4" x14ac:dyDescent="0.4">
      <c r="B4199" s="114">
        <v>1139.3999999999501</v>
      </c>
      <c r="C4199" s="11">
        <v>0.99991634314482103</v>
      </c>
      <c r="D4199" s="11">
        <v>6.7215816244251401E-5</v>
      </c>
    </row>
    <row r="4200" spans="2:4" x14ac:dyDescent="0.4">
      <c r="B4200" s="114">
        <v>1139.5999999999499</v>
      </c>
      <c r="C4200" s="11">
        <v>0.99991800998915503</v>
      </c>
      <c r="D4200" s="11">
        <v>6.5862045415826496E-5</v>
      </c>
    </row>
    <row r="4201" spans="2:4" x14ac:dyDescent="0.4">
      <c r="B4201" s="114">
        <v>1139.7999999999499</v>
      </c>
      <c r="C4201" s="11">
        <v>0.99991954523889004</v>
      </c>
      <c r="D4201" s="11">
        <v>6.4610590948378807E-5</v>
      </c>
    </row>
    <row r="4202" spans="2:4" x14ac:dyDescent="0.4">
      <c r="B4202" s="114">
        <v>1139.99999999995</v>
      </c>
      <c r="C4202" s="11">
        <v>0.99992095550478699</v>
      </c>
      <c r="D4202" s="11">
        <v>6.3456337371837996E-5</v>
      </c>
    </row>
    <row r="4203" spans="2:4" x14ac:dyDescent="0.4">
      <c r="B4203" s="114">
        <v>1140.19999999995</v>
      </c>
      <c r="C4203" s="11">
        <v>0.99992224688144704</v>
      </c>
      <c r="D4203" s="11">
        <v>6.2394557206234995E-5</v>
      </c>
    </row>
    <row r="4204" spans="2:4" x14ac:dyDescent="0.4">
      <c r="B4204" s="114">
        <v>1140.3999999999501</v>
      </c>
      <c r="C4204" s="11">
        <v>0.99992342496821796</v>
      </c>
      <c r="D4204" s="11">
        <v>6.1420896075136406E-5</v>
      </c>
    </row>
    <row r="4205" spans="2:4" x14ac:dyDescent="0.4">
      <c r="B4205" s="114">
        <v>1140.5999999999499</v>
      </c>
      <c r="C4205" s="11">
        <v>0.99992449489249202</v>
      </c>
      <c r="D4205" s="11">
        <v>6.0531356058862103E-5</v>
      </c>
    </row>
    <row r="4206" spans="2:4" x14ac:dyDescent="0.4">
      <c r="B4206" s="114">
        <v>1140.7999999999499</v>
      </c>
      <c r="C4206" s="11">
        <v>0.99992546133249005</v>
      </c>
      <c r="D4206" s="11">
        <v>5.9722279120944302E-5</v>
      </c>
    </row>
    <row r="4207" spans="2:4" x14ac:dyDescent="0.4">
      <c r="B4207" s="114">
        <v>1140.99999999995</v>
      </c>
      <c r="C4207" s="11">
        <v>0.99992632853957797</v>
      </c>
      <c r="D4207" s="11">
        <v>5.8990330701219998E-5</v>
      </c>
    </row>
    <row r="4208" spans="2:4" x14ac:dyDescent="0.4">
      <c r="B4208" s="114">
        <v>1141.19999999995</v>
      </c>
      <c r="C4208" s="11">
        <v>0.99992710035991395</v>
      </c>
      <c r="D4208" s="11">
        <v>5.8332483660698097E-5</v>
      </c>
    </row>
    <row r="4209" spans="2:4" x14ac:dyDescent="0.4">
      <c r="B4209" s="114">
        <v>1141.3999999999501</v>
      </c>
      <c r="C4209" s="11">
        <v>0.99992778025518503</v>
      </c>
      <c r="D4209" s="11">
        <v>5.7746002818587702E-5</v>
      </c>
    </row>
    <row r="4210" spans="2:4" x14ac:dyDescent="0.4">
      <c r="B4210" s="114">
        <v>1141.5999999999499</v>
      </c>
      <c r="C4210" s="11">
        <v>0.99992837132219703</v>
      </c>
      <c r="D4210" s="11">
        <v>5.7228430247561003E-5</v>
      </c>
    </row>
    <row r="4211" spans="2:4" x14ac:dyDescent="0.4">
      <c r="B4211" s="114">
        <v>1141.7999999999499</v>
      </c>
      <c r="C4211" s="11">
        <v>0.99992887631123295</v>
      </c>
      <c r="D4211" s="11">
        <v>5.6777571435865798E-5</v>
      </c>
    </row>
    <row r="4212" spans="2:4" x14ac:dyDescent="0.4">
      <c r="B4212" s="114">
        <v>1141.99999999995</v>
      </c>
      <c r="C4212" s="11">
        <v>0.99992929764306804</v>
      </c>
      <c r="D4212" s="11">
        <v>5.6391482380512097E-5</v>
      </c>
    </row>
    <row r="4213" spans="2:4" x14ac:dyDescent="0.4">
      <c r="B4213" s="114">
        <v>1142.19999999995</v>
      </c>
      <c r="C4213" s="11">
        <v>0.99992963742488306</v>
      </c>
      <c r="D4213" s="11">
        <v>5.60684574158771E-5</v>
      </c>
    </row>
    <row r="4214" spans="2:4" x14ac:dyDescent="0.4">
      <c r="B4214" s="114">
        <v>1142.3999999999501</v>
      </c>
      <c r="C4214" s="11">
        <v>0.99992989746579697</v>
      </c>
      <c r="D4214" s="11">
        <v>5.5807017182073902E-5</v>
      </c>
    </row>
    <row r="4215" spans="2:4" x14ac:dyDescent="0.4">
      <c r="B4215" s="114">
        <v>1142.5999999999499</v>
      </c>
      <c r="C4215" s="11">
        <v>0.99993007929006905</v>
      </c>
      <c r="D4215" s="11">
        <v>5.5605898630937099E-5</v>
      </c>
    </row>
    <row r="4216" spans="2:4" x14ac:dyDescent="0.4">
      <c r="B4216" s="114">
        <v>1142.7999999999499</v>
      </c>
      <c r="C4216" s="11">
        <v>0.999930184148766</v>
      </c>
      <c r="D4216" s="11">
        <v>5.5464046064361299E-5</v>
      </c>
    </row>
    <row r="4217" spans="2:4" x14ac:dyDescent="0.4">
      <c r="B4217" s="114">
        <v>1142.99999999995</v>
      </c>
      <c r="C4217" s="11">
        <v>0.99993021303033403</v>
      </c>
      <c r="D4217" s="11">
        <v>5.53806028987358E-5</v>
      </c>
    </row>
    <row r="4218" spans="2:4" x14ac:dyDescent="0.4">
      <c r="B4218" s="114">
        <v>1143.19999999995</v>
      </c>
      <c r="C4218" s="11">
        <v>0.99993016667009105</v>
      </c>
      <c r="D4218" s="11">
        <v>5.5354904232913303E-5</v>
      </c>
    </row>
    <row r="4219" spans="2:4" x14ac:dyDescent="0.4">
      <c r="B4219" s="114">
        <v>1143.3999999999501</v>
      </c>
      <c r="C4219" s="11">
        <v>0.99993004555869602</v>
      </c>
      <c r="D4219" s="11">
        <v>5.5386470158159402E-5</v>
      </c>
    </row>
    <row r="4220" spans="2:4" x14ac:dyDescent="0.4">
      <c r="B4220" s="114">
        <v>1143.5999999999499</v>
      </c>
      <c r="C4220" s="11">
        <v>0.99992984994971301</v>
      </c>
      <c r="D4220" s="11">
        <v>5.5474999740492198E-5</v>
      </c>
    </row>
    <row r="4221" spans="2:4" x14ac:dyDescent="0.4">
      <c r="B4221" s="114">
        <v>1143.7999999999499</v>
      </c>
      <c r="C4221" s="11">
        <v>0.99992957986636299</v>
      </c>
      <c r="D4221" s="11">
        <v>5.5620365597917099E-5</v>
      </c>
    </row>
    <row r="4222" spans="2:4" x14ac:dyDescent="0.4">
      <c r="B4222" s="114">
        <v>1143.99999999995</v>
      </c>
      <c r="C4222" s="11">
        <v>0.99992923510758402</v>
      </c>
      <c r="D4222" s="11">
        <v>5.58226089866119E-5</v>
      </c>
    </row>
    <row r="4223" spans="2:4" x14ac:dyDescent="0.4">
      <c r="B4223" s="114">
        <v>1144.19999999995</v>
      </c>
      <c r="C4223" s="11">
        <v>0.99992881525201305</v>
      </c>
      <c r="D4223" s="11">
        <v>5.6081936542763203E-5</v>
      </c>
    </row>
    <row r="4224" spans="2:4" x14ac:dyDescent="0.4">
      <c r="B4224" s="114">
        <v>1144.3999999999501</v>
      </c>
      <c r="C4224" s="11">
        <v>0.999928319657577</v>
      </c>
      <c r="D4224" s="11">
        <v>5.6398720510587599E-5</v>
      </c>
    </row>
    <row r="4225" spans="2:4" x14ac:dyDescent="0.4">
      <c r="B4225" s="114">
        <v>1144.5999999999499</v>
      </c>
      <c r="C4225" s="11">
        <v>0.99992774746919499</v>
      </c>
      <c r="D4225" s="11">
        <v>5.67734922711658E-5</v>
      </c>
    </row>
    <row r="4226" spans="2:4" x14ac:dyDescent="0.4">
      <c r="B4226" s="114">
        <v>1144.7999999999499</v>
      </c>
      <c r="C4226" s="11">
        <v>0.99992709762464205</v>
      </c>
      <c r="D4226" s="11">
        <v>5.7206937429729898E-5</v>
      </c>
    </row>
    <row r="4227" spans="2:4" x14ac:dyDescent="0.4">
      <c r="B4227" s="114">
        <v>1144.99999999995</v>
      </c>
      <c r="C4227" s="11">
        <v>0.99992636885921704</v>
      </c>
      <c r="D4227" s="11">
        <v>5.7699891905663702E-5</v>
      </c>
    </row>
    <row r="4228" spans="2:4" x14ac:dyDescent="0.4">
      <c r="B4228" s="114">
        <v>1145.19999999995</v>
      </c>
      <c r="C4228" s="11">
        <v>0.99992555971071395</v>
      </c>
      <c r="D4228" s="11">
        <v>5.82533377803705E-5</v>
      </c>
    </row>
    <row r="4229" spans="2:4" x14ac:dyDescent="0.4">
      <c r="B4229" s="114">
        <v>1145.3999999999501</v>
      </c>
      <c r="C4229" s="11">
        <v>0.99992466852497397</v>
      </c>
      <c r="D4229" s="11">
        <v>5.8868398705495099E-5</v>
      </c>
    </row>
    <row r="4230" spans="2:4" x14ac:dyDescent="0.4">
      <c r="B4230" s="114">
        <v>1145.5999999999499</v>
      </c>
      <c r="C4230" s="11">
        <v>0.99992369346231202</v>
      </c>
      <c r="D4230" s="11">
        <v>5.9546334645012502E-5</v>
      </c>
    </row>
    <row r="4231" spans="2:4" x14ac:dyDescent="0.4">
      <c r="B4231" s="114">
        <v>1145.7999999999499</v>
      </c>
      <c r="C4231" s="11">
        <v>0.99992263250518199</v>
      </c>
      <c r="D4231" s="11">
        <v>6.0288535691082499E-5</v>
      </c>
    </row>
    <row r="4232" spans="2:4" x14ac:dyDescent="0.4">
      <c r="B4232" s="114">
        <v>1145.99999999995</v>
      </c>
      <c r="C4232" s="11">
        <v>0.99992148346746101</v>
      </c>
      <c r="D4232" s="11">
        <v>6.1096514654736294E-5</v>
      </c>
    </row>
    <row r="4233" spans="2:4" x14ac:dyDescent="0.4">
      <c r="B4233" s="114">
        <v>1146.19999999995</v>
      </c>
      <c r="C4233" s="11">
        <v>0.99992024400748603</v>
      </c>
      <c r="D4233" s="11">
        <v>6.1971896788521298E-5</v>
      </c>
    </row>
    <row r="4234" spans="2:4" x14ac:dyDescent="0.4">
      <c r="B4234" s="114">
        <v>1146.3999999999501</v>
      </c>
      <c r="C4234" s="11">
        <v>0.99991891164769398</v>
      </c>
      <c r="D4234" s="11">
        <v>6.2916404422047695E-5</v>
      </c>
    </row>
    <row r="4235" spans="2:4" x14ac:dyDescent="0.4">
      <c r="B4235" s="114">
        <v>1146.5999999999499</v>
      </c>
      <c r="C4235" s="11">
        <v>0.99991748378820999</v>
      </c>
      <c r="D4235" s="11">
        <v>6.3931846536383698E-5</v>
      </c>
    </row>
    <row r="4236" spans="2:4" x14ac:dyDescent="0.4">
      <c r="B4236" s="114">
        <v>1146.7999999999499</v>
      </c>
      <c r="C4236" s="11">
        <v>0.99991595772669095</v>
      </c>
      <c r="D4236" s="11">
        <v>6.5020103542973699E-5</v>
      </c>
    </row>
    <row r="4237" spans="2:4" x14ac:dyDescent="0.4">
      <c r="B4237" s="114">
        <v>1146.99999999995</v>
      </c>
      <c r="C4237" s="11">
        <v>0.99991433068438695</v>
      </c>
      <c r="D4237" s="11">
        <v>6.6183107386270096E-5</v>
      </c>
    </row>
    <row r="4238" spans="2:4" x14ac:dyDescent="0.4">
      <c r="B4238" s="114">
        <v>1147.19999999995</v>
      </c>
      <c r="C4238" s="11">
        <v>0.99991259983774905</v>
      </c>
      <c r="D4238" s="11">
        <v>6.7422817502390495E-5</v>
      </c>
    </row>
    <row r="4239" spans="2:4" x14ac:dyDescent="0.4">
      <c r="B4239" s="114">
        <v>1147.3999999999501</v>
      </c>
      <c r="C4239" s="11">
        <v>0.99991076235663701</v>
      </c>
      <c r="D4239" s="11">
        <v>6.8741191922033304E-5</v>
      </c>
    </row>
    <row r="4240" spans="2:4" x14ac:dyDescent="0.4">
      <c r="B4240" s="114">
        <v>1147.5999999999499</v>
      </c>
      <c r="C4240" s="11">
        <v>0.99990881545011401</v>
      </c>
      <c r="D4240" s="11">
        <v>7.0140152737524603E-5</v>
      </c>
    </row>
    <row r="4241" spans="2:4" x14ac:dyDescent="0.4">
      <c r="B4241" s="114">
        <v>1147.7999999999499</v>
      </c>
      <c r="C4241" s="11">
        <v>0.99990675642106697</v>
      </c>
      <c r="D4241" s="11">
        <v>7.1621545091288998E-5</v>
      </c>
    </row>
    <row r="4242" spans="2:4" x14ac:dyDescent="0.4">
      <c r="B4242" s="114">
        <v>1147.99999999995</v>
      </c>
      <c r="C4242" s="11">
        <v>0.99990458273078797</v>
      </c>
      <c r="D4242" s="11">
        <v>7.3187088792185101E-5</v>
      </c>
    </row>
    <row r="4243" spans="2:4" x14ac:dyDescent="0.4">
      <c r="B4243" s="114">
        <v>1148.19999999995</v>
      </c>
      <c r="C4243" s="11">
        <v>0.99990229207521297</v>
      </c>
      <c r="D4243" s="11">
        <v>7.48383213878027E-5</v>
      </c>
    </row>
    <row r="4244" spans="2:4" x14ac:dyDescent="0.4">
      <c r="B4244" s="114">
        <v>1148.3999999999501</v>
      </c>
      <c r="C4244" s="11">
        <v>0.99989988247441497</v>
      </c>
      <c r="D4244" s="11">
        <v>7.6576531447024199E-5</v>
      </c>
    </row>
    <row r="4245" spans="2:4" x14ac:dyDescent="0.4">
      <c r="B4245" s="114">
        <v>1148.5999999999499</v>
      </c>
      <c r="C4245" s="11">
        <v>0.99989735237418897</v>
      </c>
      <c r="D4245" s="11">
        <v>7.8402683145699595E-5</v>
      </c>
    </row>
    <row r="4246" spans="2:4" x14ac:dyDescent="0.4">
      <c r="B4246" s="114">
        <v>1148.7999999999499</v>
      </c>
      <c r="C4246" s="11">
        <v>0.99989470076308096</v>
      </c>
      <c r="D4246" s="11">
        <v>8.0317329571114902E-5</v>
      </c>
    </row>
    <row r="4247" spans="2:4" x14ac:dyDescent="0.4">
      <c r="B4247" s="114">
        <v>1148.99999999995</v>
      </c>
      <c r="C4247" s="11">
        <v>0.999891927305534</v>
      </c>
      <c r="D4247" s="11">
        <v>8.2320514308403399E-5</v>
      </c>
    </row>
    <row r="4248" spans="2:4" x14ac:dyDescent="0.4">
      <c r="B4248" s="114">
        <v>1149.19999999995</v>
      </c>
      <c r="C4248" s="11">
        <v>0.99988903249142103</v>
      </c>
      <c r="D4248" s="11">
        <v>8.4411661190721303E-5</v>
      </c>
    </row>
    <row r="4249" spans="2:4" x14ac:dyDescent="0.4">
      <c r="B4249" s="114">
        <v>1149.3999999999501</v>
      </c>
      <c r="C4249" s="11">
        <v>0.99988601780201003</v>
      </c>
      <c r="D4249" s="11">
        <v>8.6589452268396298E-5</v>
      </c>
    </row>
    <row r="4250" spans="2:4" x14ac:dyDescent="0.4">
      <c r="B4250" s="114">
        <v>1149.5999999999499</v>
      </c>
      <c r="C4250" s="11">
        <v>0.99988288589167895</v>
      </c>
      <c r="D4250" s="11">
        <v>8.8851694587974506E-5</v>
      </c>
    </row>
    <row r="4251" spans="2:4" x14ac:dyDescent="0.4">
      <c r="B4251" s="114">
        <v>1149.7999999999499</v>
      </c>
      <c r="C4251" s="11">
        <v>0.999879640783783</v>
      </c>
      <c r="D4251" s="11">
        <v>9.1195177071044496E-5</v>
      </c>
    </row>
    <row r="4252" spans="2:4" x14ac:dyDescent="0.4">
      <c r="B4252" s="114">
        <v>1149.99999999995</v>
      </c>
      <c r="C4252" s="11">
        <v>0.99987628807788997</v>
      </c>
      <c r="D4252" s="11">
        <v>9.3615519660606502E-5</v>
      </c>
    </row>
    <row r="4253" spans="2:4" x14ac:dyDescent="0.4">
      <c r="B4253" s="114">
        <v>1150.19999999995</v>
      </c>
      <c r="C4253" s="11">
        <v>0.99987283516318604</v>
      </c>
      <c r="D4253" s="11">
        <v>9.6107018776960204E-5</v>
      </c>
    </row>
    <row r="4254" spans="2:4" x14ac:dyDescent="0.4">
      <c r="B4254" s="114">
        <v>1150.3999999999501</v>
      </c>
      <c r="C4254" s="11">
        <v>0.99986929143109504</v>
      </c>
      <c r="D4254" s="11">
        <v>9.8662494518405404E-5</v>
      </c>
    </row>
    <row r="4255" spans="2:4" x14ac:dyDescent="0.4">
      <c r="B4255" s="114">
        <v>1150.5999999999499</v>
      </c>
      <c r="C4255" s="11">
        <v>0.99986566848712599</v>
      </c>
      <c r="D4255" s="11">
        <v>1.01273138872436E-4</v>
      </c>
    </row>
    <row r="4256" spans="2:4" x14ac:dyDescent="0.4">
      <c r="B4256" s="114">
        <v>1150.7999999999499</v>
      </c>
      <c r="C4256" s="11">
        <v>0.99986198034499396</v>
      </c>
      <c r="D4256" s="11">
        <v>1.03928378353479E-4</v>
      </c>
    </row>
    <row r="4257" spans="2:4" x14ac:dyDescent="0.4">
      <c r="B4257" s="114">
        <v>1150.99999999995</v>
      </c>
      <c r="C4257" s="11">
        <v>0.99985824359189102</v>
      </c>
      <c r="D4257" s="11">
        <v>1.06615759235064E-4</v>
      </c>
    </row>
    <row r="4258" spans="2:4" x14ac:dyDescent="0.4">
      <c r="B4258" s="114">
        <v>1151.19999999995</v>
      </c>
      <c r="C4258" s="11">
        <v>0.99985447751234302</v>
      </c>
      <c r="D4258" s="11">
        <v>1.09320864658958E-4</v>
      </c>
    </row>
    <row r="4259" spans="2:4" x14ac:dyDescent="0.4">
      <c r="B4259" s="114">
        <v>1151.3999999999501</v>
      </c>
      <c r="C4259" s="11">
        <v>0.99985070415556998</v>
      </c>
      <c r="D4259" s="11">
        <v>1.12027274654043E-4</v>
      </c>
    </row>
    <row r="4260" spans="2:4" x14ac:dyDescent="0.4">
      <c r="B4260" s="114">
        <v>1151.5999999999499</v>
      </c>
      <c r="C4260" s="11">
        <v>0.999846948330673</v>
      </c>
      <c r="D4260" s="11">
        <v>1.14716580562754E-4</v>
      </c>
    </row>
    <row r="4261" spans="2:4" x14ac:dyDescent="0.4">
      <c r="B4261" s="114">
        <v>1151.7999999999499</v>
      </c>
      <c r="C4261" s="11">
        <v>0.99984323751404602</v>
      </c>
      <c r="D4261" s="11">
        <v>1.17368465108795E-4</v>
      </c>
    </row>
    <row r="4262" spans="2:4" x14ac:dyDescent="0.4">
      <c r="B4262" s="114">
        <v>1151.99999999995</v>
      </c>
      <c r="C4262" s="11">
        <v>0.99983960165496599</v>
      </c>
      <c r="D4262" s="11">
        <v>1.1996085814787401E-4</v>
      </c>
    </row>
    <row r="4263" spans="2:4" x14ac:dyDescent="0.4">
      <c r="B4263" s="114">
        <v>1152.19999999995</v>
      </c>
      <c r="C4263" s="11">
        <v>0.99983607286682996</v>
      </c>
      <c r="D4263" s="11">
        <v>1.22470176633539E-4</v>
      </c>
    </row>
    <row r="4264" spans="2:4" x14ac:dyDescent="0.4">
      <c r="B4264" s="114">
        <v>1152.3999999999501</v>
      </c>
      <c r="C4264" s="11">
        <v>0.99983268499629196</v>
      </c>
      <c r="D4264" s="11">
        <v>1.2487165376909499E-4</v>
      </c>
    </row>
    <row r="4265" spans="2:4" x14ac:dyDescent="0.4">
      <c r="B4265" s="114">
        <v>1152.5999999999499</v>
      </c>
      <c r="C4265" s="11">
        <v>0.99982947307905301</v>
      </c>
      <c r="D4265" s="11">
        <v>1.27139751004968E-4</v>
      </c>
    </row>
    <row r="4266" spans="2:4" x14ac:dyDescent="0.4">
      <c r="B4266" s="114">
        <v>1152.7999999999499</v>
      </c>
      <c r="C4266" s="11">
        <v>0.99982647267871205</v>
      </c>
      <c r="D4266" s="11">
        <v>1.29248653732298E-4</v>
      </c>
    </row>
    <row r="4267" spans="2:4" x14ac:dyDescent="0.4">
      <c r="B4267" s="114">
        <v>1152.99999999995</v>
      </c>
      <c r="C4267" s="11">
        <v>0.99982371912400303</v>
      </c>
      <c r="D4267" s="11">
        <v>1.31172838404464E-4</v>
      </c>
    </row>
    <row r="4268" spans="2:4" x14ac:dyDescent="0.4">
      <c r="B4268" s="114">
        <v>1153.19999999995</v>
      </c>
      <c r="C4268" s="11">
        <v>0.99982124666818695</v>
      </c>
      <c r="D4268" s="11">
        <v>1.3288769286072099E-4</v>
      </c>
    </row>
    <row r="4269" spans="2:4" x14ac:dyDescent="0.4">
      <c r="B4269" s="114">
        <v>1153.3999999999501</v>
      </c>
      <c r="C4269" s="11">
        <v>0.99981908760039995</v>
      </c>
      <c r="D4269" s="11">
        <v>1.3437016692198901E-4</v>
      </c>
    </row>
    <row r="4270" spans="2:4" x14ac:dyDescent="0.4">
      <c r="B4270" s="114">
        <v>1153.5999999999499</v>
      </c>
      <c r="C4270" s="11">
        <v>0.99981727134547205</v>
      </c>
      <c r="D4270" s="11">
        <v>1.35599425916231E-4</v>
      </c>
    </row>
    <row r="4271" spans="2:4" x14ac:dyDescent="0.4">
      <c r="B4271" s="114">
        <v>1153.7999999999499</v>
      </c>
      <c r="C4271" s="11">
        <v>0.99981582359266497</v>
      </c>
      <c r="D4271" s="11">
        <v>1.3655747696018501E-4</v>
      </c>
    </row>
    <row r="4272" spans="2:4" x14ac:dyDescent="0.4">
      <c r="B4272" s="114">
        <v>1153.99999999995</v>
      </c>
      <c r="C4272" s="11">
        <v>0.99981476549583903</v>
      </c>
      <c r="D4272" s="11">
        <v>1.37229736949476E-4</v>
      </c>
    </row>
    <row r="4273" spans="2:4" x14ac:dyDescent="0.4">
      <c r="B4273" s="114">
        <v>1154.19999999995</v>
      </c>
      <c r="C4273" s="11">
        <v>0.99981411298739298</v>
      </c>
      <c r="D4273" s="11">
        <v>1.3760551241347299E-4</v>
      </c>
    </row>
    <row r="4274" spans="2:4" x14ac:dyDescent="0.4">
      <c r="B4274" s="114">
        <v>1154.3999999999501</v>
      </c>
      <c r="C4274" s="11">
        <v>0.99981387624410401</v>
      </c>
      <c r="D4274" s="11">
        <v>1.37678364911795E-4</v>
      </c>
    </row>
    <row r="4275" spans="2:4" x14ac:dyDescent="0.4">
      <c r="B4275" s="114">
        <v>1154.5999999999499</v>
      </c>
      <c r="C4275" s="11">
        <v>0.99981405932733503</v>
      </c>
      <c r="D4275" s="11">
        <v>1.3744634159528301E-4</v>
      </c>
    </row>
    <row r="4276" spans="2:4" x14ac:dyDescent="0.4">
      <c r="B4276" s="114">
        <v>1154.7999999999499</v>
      </c>
      <c r="C4276" s="11">
        <v>0.99981466002747998</v>
      </c>
      <c r="D4276" s="11">
        <v>1.3691205621236901E-4</v>
      </c>
    </row>
    <row r="4277" spans="2:4" x14ac:dyDescent="0.4">
      <c r="B4277" s="114">
        <v>1154.99999999995</v>
      </c>
      <c r="C4277" s="11">
        <v>0.99981566992210202</v>
      </c>
      <c r="D4277" s="11">
        <v>1.3608261499584501E-4</v>
      </c>
    </row>
    <row r="4278" spans="2:4" x14ac:dyDescent="0.4">
      <c r="B4278" s="114">
        <v>1155.19999999995</v>
      </c>
      <c r="C4278" s="11">
        <v>0.99981707464529801</v>
      </c>
      <c r="D4278" s="11">
        <v>1.3496939054576701E-4</v>
      </c>
    </row>
    <row r="4279" spans="2:4" x14ac:dyDescent="0.4">
      <c r="B4279" s="114">
        <v>1155.3999999999501</v>
      </c>
      <c r="C4279" s="11">
        <v>0.99981885435456497</v>
      </c>
      <c r="D4279" s="11">
        <v>1.3358765542716101E-4</v>
      </c>
    </row>
    <row r="4280" spans="2:4" x14ac:dyDescent="0.4">
      <c r="B4280" s="114">
        <v>1155.5999999999499</v>
      </c>
      <c r="C4280" s="11">
        <v>0.99982098437038203</v>
      </c>
      <c r="D4280" s="11">
        <v>1.3195609515278799E-4</v>
      </c>
    </row>
    <row r="4281" spans="2:4" x14ac:dyDescent="0.4">
      <c r="B4281" s="114">
        <v>1155.7999999999499</v>
      </c>
      <c r="C4281" s="11">
        <v>0.99982343595367396</v>
      </c>
      <c r="D4281" s="11">
        <v>1.3009622676142901E-4</v>
      </c>
    </row>
    <row r="4282" spans="2:4" x14ac:dyDescent="0.4">
      <c r="B4282" s="114">
        <v>1155.99999999995</v>
      </c>
      <c r="C4282" s="11">
        <v>0.99982617717972999</v>
      </c>
      <c r="D4282" s="11">
        <v>1.2803175375994199E-4</v>
      </c>
    </row>
    <row r="4283" spans="2:4" x14ac:dyDescent="0.4">
      <c r="B4283" s="114">
        <v>1156.19999999995</v>
      </c>
      <c r="C4283" s="11">
        <v>0.99982917386004699</v>
      </c>
      <c r="D4283" s="11">
        <v>1.25787891006855E-4</v>
      </c>
    </row>
    <row r="4284" spans="2:4" x14ac:dyDescent="0.4">
      <c r="B4284" s="114">
        <v>1156.3999999999501</v>
      </c>
      <c r="C4284" s="11">
        <v>0.99983239046221195</v>
      </c>
      <c r="D4284" s="11">
        <v>1.2339069396552599E-4</v>
      </c>
    </row>
    <row r="4285" spans="2:4" x14ac:dyDescent="0.4">
      <c r="B4285" s="114">
        <v>1156.5999999999499</v>
      </c>
      <c r="C4285" s="11">
        <v>0.99983579101134701</v>
      </c>
      <c r="D4285" s="11">
        <v>1.20866416231497E-4</v>
      </c>
    </row>
    <row r="4286" spans="2:4" x14ac:dyDescent="0.4">
      <c r="B4286" s="114">
        <v>1156.7999999999499</v>
      </c>
      <c r="C4286" s="11">
        <v>0.99983933991556195</v>
      </c>
      <c r="D4286" s="11">
        <v>1.18240922819839E-4</v>
      </c>
    </row>
    <row r="4287" spans="2:4" x14ac:dyDescent="0.4">
      <c r="B4287" s="114">
        <v>1156.99999999995</v>
      </c>
      <c r="C4287" s="11">
        <v>0.99984300268775805</v>
      </c>
      <c r="D4287" s="11">
        <v>1.1553917990549901E-4</v>
      </c>
    </row>
    <row r="4288" spans="2:4" x14ac:dyDescent="0.4">
      <c r="B4288" s="114">
        <v>1157.19999999995</v>
      </c>
      <c r="C4288" s="11">
        <v>0.99984674654758099</v>
      </c>
      <c r="D4288" s="11">
        <v>1.1278483319869E-4</v>
      </c>
    </row>
    <row r="4289" spans="2:4" x14ac:dyDescent="0.4">
      <c r="B4289" s="114">
        <v>1157.3999999999501</v>
      </c>
      <c r="C4289" s="11">
        <v>0.99985054089425596</v>
      </c>
      <c r="D4289" s="11">
        <v>1.0999988067352001E-4</v>
      </c>
    </row>
    <row r="4290" spans="2:4" x14ac:dyDescent="0.4">
      <c r="B4290" s="114">
        <v>1157.5999999999499</v>
      </c>
      <c r="C4290" s="11">
        <v>0.99985435764948505</v>
      </c>
      <c r="D4290" s="11">
        <v>1.07204439283003E-4</v>
      </c>
    </row>
    <row r="4291" spans="2:4" x14ac:dyDescent="0.4">
      <c r="B4291" s="114">
        <v>1157.7999999999499</v>
      </c>
      <c r="C4291" s="11">
        <v>0.99985817147695499</v>
      </c>
      <c r="D4291" s="11">
        <v>1.04416600275555E-4</v>
      </c>
    </row>
    <row r="4292" spans="2:4" x14ac:dyDescent="0.4">
      <c r="B4292" s="114">
        <v>1157.99999999995</v>
      </c>
      <c r="C4292" s="11">
        <v>0.99986195989027205</v>
      </c>
      <c r="D4292" s="11">
        <v>1.0165236400887799E-4</v>
      </c>
    </row>
    <row r="4293" spans="2:4" x14ac:dyDescent="0.4">
      <c r="B4293" s="114">
        <v>1158.19999999995</v>
      </c>
      <c r="C4293" s="11">
        <v>0.99986570327060098</v>
      </c>
      <c r="D4293" s="11">
        <v>9.8925640299702804E-5</v>
      </c>
    </row>
    <row r="4294" spans="2:4" x14ac:dyDescent="0.4">
      <c r="B4294" s="114">
        <v>1158.3999999999501</v>
      </c>
      <c r="C4294" s="11">
        <v>0.99986938481581999</v>
      </c>
      <c r="D4294" s="11">
        <v>9.6248299765469599E-5</v>
      </c>
    </row>
    <row r="4295" spans="2:4" x14ac:dyDescent="0.4">
      <c r="B4295" s="114">
        <v>1158.5999999999499</v>
      </c>
      <c r="C4295" s="11">
        <v>0.99987299039203403</v>
      </c>
      <c r="D4295" s="11">
        <v>9.3630283704102199E-5</v>
      </c>
    </row>
    <row r="4296" spans="2:4" x14ac:dyDescent="0.4">
      <c r="B4296" s="114">
        <v>1158.7999999999499</v>
      </c>
      <c r="C4296" s="11">
        <v>0.99987650835305697</v>
      </c>
      <c r="D4296" s="11">
        <v>9.1079739280309604E-5</v>
      </c>
    </row>
    <row r="4297" spans="2:4" x14ac:dyDescent="0.4">
      <c r="B4297" s="114">
        <v>1158.99999999995</v>
      </c>
      <c r="C4297" s="11">
        <v>0.999879929336703</v>
      </c>
      <c r="D4297" s="11">
        <v>8.8603171834424204E-5</v>
      </c>
    </row>
    <row r="4298" spans="2:4" x14ac:dyDescent="0.4">
      <c r="B4298" s="114">
        <v>1159.19999999995</v>
      </c>
      <c r="C4298" s="11">
        <v>0.99988324604463996</v>
      </c>
      <c r="D4298" s="11">
        <v>8.6205607771292704E-5</v>
      </c>
    </row>
    <row r="4299" spans="2:4" x14ac:dyDescent="0.4">
      <c r="B4299" s="114">
        <v>1159.3999999999501</v>
      </c>
      <c r="C4299" s="11">
        <v>0.99988645301628498</v>
      </c>
      <c r="D4299" s="11">
        <v>8.3890760609253205E-5</v>
      </c>
    </row>
    <row r="4300" spans="2:4" x14ac:dyDescent="0.4">
      <c r="B4300" s="114">
        <v>1159.5999999999499</v>
      </c>
      <c r="C4300" s="11">
        <v>0.99988954640511896</v>
      </c>
      <c r="D4300" s="11">
        <v>8.1661194406166502E-5</v>
      </c>
    </row>
    <row r="4301" spans="2:4" x14ac:dyDescent="0.4">
      <c r="B4301" s="114">
        <v>1159.7999999999499</v>
      </c>
      <c r="C4301" s="11">
        <v>0.99989252376346105</v>
      </c>
      <c r="D4301" s="11">
        <v>7.9518480283579895E-5</v>
      </c>
    </row>
    <row r="4302" spans="2:4" x14ac:dyDescent="0.4">
      <c r="B4302" s="114">
        <v>1159.99999999995</v>
      </c>
      <c r="C4302" s="11">
        <v>0.99989538384009102</v>
      </c>
      <c r="D4302" s="11">
        <v>7.7463343085178404E-5</v>
      </c>
    </row>
    <row r="4303" spans="2:4" x14ac:dyDescent="0.4">
      <c r="B4303" s="114">
        <v>1160.19999999995</v>
      </c>
      <c r="C4303" s="11">
        <v>0.99989812638947195</v>
      </c>
      <c r="D4303" s="11">
        <v>7.5495797947044602E-5</v>
      </c>
    </row>
    <row r="4304" spans="2:4" x14ac:dyDescent="0.4">
      <c r="B4304" s="114">
        <v>1160.3999999999501</v>
      </c>
      <c r="C4304" s="11">
        <v>0.99990075199226303</v>
      </c>
      <c r="D4304" s="11">
        <v>7.3615276029777397E-5</v>
      </c>
    </row>
    <row r="4305" spans="2:4" x14ac:dyDescent="0.4">
      <c r="B4305" s="114">
        <v>1160.5999999999499</v>
      </c>
      <c r="C4305" s="11">
        <v>0.99990326191893897</v>
      </c>
      <c r="D4305" s="11">
        <v>7.1820726398255105E-5</v>
      </c>
    </row>
    <row r="4306" spans="2:4" x14ac:dyDescent="0.4">
      <c r="B4306" s="114">
        <v>1160.7999999999499</v>
      </c>
      <c r="C4306" s="11">
        <v>0.99990565799953901</v>
      </c>
      <c r="D4306" s="11">
        <v>7.0110710626821701E-5</v>
      </c>
    </row>
    <row r="4307" spans="2:4" x14ac:dyDescent="0.4">
      <c r="B4307" s="114">
        <v>1160.99999999995</v>
      </c>
      <c r="C4307" s="11">
        <v>0.99990794250550197</v>
      </c>
      <c r="D4307" s="11">
        <v>6.8483487274388104E-5</v>
      </c>
    </row>
    <row r="4308" spans="2:4" x14ac:dyDescent="0.4">
      <c r="B4308" s="114">
        <v>1161.19999999995</v>
      </c>
      <c r="C4308" s="11">
        <v>0.99991011804716801</v>
      </c>
      <c r="D4308" s="11">
        <v>6.6937085013395303E-5</v>
      </c>
    </row>
    <row r="4309" spans="2:4" x14ac:dyDescent="0.4">
      <c r="B4309" s="114">
        <v>1161.3999999999501</v>
      </c>
      <c r="C4309" s="11">
        <v>0.99991218748566901</v>
      </c>
      <c r="D4309" s="11">
        <v>6.5469365336976105E-5</v>
      </c>
    </row>
    <row r="4310" spans="2:4" x14ac:dyDescent="0.4">
      <c r="B4310" s="114">
        <v>1161.5999999999499</v>
      </c>
      <c r="C4310" s="11">
        <v>0.99991415385791405</v>
      </c>
      <c r="D4310" s="11">
        <v>6.4078075839629802E-5</v>
      </c>
    </row>
    <row r="4311" spans="2:4" x14ac:dyDescent="0.4">
      <c r="B4311" s="114">
        <v>1161.7999999999499</v>
      </c>
      <c r="C4311" s="11">
        <v>0.99991602031326299</v>
      </c>
      <c r="D4311" s="11">
        <v>6.2760895081971895E-5</v>
      </c>
    </row>
    <row r="4312" spans="2:4" x14ac:dyDescent="0.4">
      <c r="B4312" s="114">
        <v>1161.99999999995</v>
      </c>
      <c r="C4312" s="11">
        <v>0.999917790060595</v>
      </c>
      <c r="D4312" s="11">
        <v>6.1515470026087506E-5</v>
      </c>
    </row>
    <row r="4313" spans="2:4" x14ac:dyDescent="0.4">
      <c r="B4313" s="114">
        <v>1162.19999999995</v>
      </c>
      <c r="C4313" s="11">
        <v>0.99991946632575501</v>
      </c>
      <c r="D4313" s="11">
        <v>6.0339446962167303E-5</v>
      </c>
    </row>
    <row r="4314" spans="2:4" x14ac:dyDescent="0.4">
      <c r="B4314" s="114">
        <v>1162.3999999999501</v>
      </c>
      <c r="C4314" s="11">
        <v>0.99992105231795803</v>
      </c>
      <c r="D4314" s="11">
        <v>5.9230497984327698E-5</v>
      </c>
    </row>
    <row r="4315" spans="2:4" x14ac:dyDescent="0.4">
      <c r="B4315" s="114">
        <v>1162.5999999999499</v>
      </c>
      <c r="C4315" s="11">
        <v>0.99992255119366702</v>
      </c>
      <c r="D4315" s="11">
        <v>5.8186343519757597E-5</v>
      </c>
    </row>
    <row r="4316" spans="2:4" x14ac:dyDescent="0.4">
      <c r="B4316" s="114">
        <v>1162.7999999999499</v>
      </c>
      <c r="C4316" s="11">
        <v>0.99992396603177403</v>
      </c>
      <c r="D4316" s="11">
        <v>5.7204768795437098E-5</v>
      </c>
    </row>
    <row r="4317" spans="2:4" x14ac:dyDescent="0.4">
      <c r="B4317" s="114">
        <v>1162.99999999995</v>
      </c>
      <c r="C4317" s="11">
        <v>0.999925299815419</v>
      </c>
      <c r="D4317" s="11">
        <v>5.6283636519091202E-5</v>
      </c>
    </row>
    <row r="4318" spans="2:4" x14ac:dyDescent="0.4">
      <c r="B4318" s="114">
        <v>1163.19999999995</v>
      </c>
      <c r="C4318" s="11">
        <v>0.99992655541796205</v>
      </c>
      <c r="D4318" s="11">
        <v>5.5420896667316502E-5</v>
      </c>
    </row>
    <row r="4319" spans="2:4" x14ac:dyDescent="0.4">
      <c r="B4319" s="114">
        <v>1163.3999999999501</v>
      </c>
      <c r="C4319" s="11">
        <v>0.99992773559232795</v>
      </c>
      <c r="D4319" s="11">
        <v>5.4614593873068299E-5</v>
      </c>
    </row>
    <row r="4320" spans="2:4" x14ac:dyDescent="0.4">
      <c r="B4320" s="114">
        <v>1163.5999999999499</v>
      </c>
      <c r="C4320" s="11">
        <v>0.99992884296320095</v>
      </c>
      <c r="D4320" s="11">
        <v>5.3862872838856097E-5</v>
      </c>
    </row>
    <row r="4321" spans="2:4" x14ac:dyDescent="0.4">
      <c r="B4321" s="114">
        <v>1163.7999999999499</v>
      </c>
      <c r="C4321" s="11">
        <v>0.99992988002150796</v>
      </c>
      <c r="D4321" s="11">
        <v>5.3163982142788198E-5</v>
      </c>
    </row>
    <row r="4322" spans="2:4" x14ac:dyDescent="0.4">
      <c r="B4322" s="114">
        <v>1163.99999999995</v>
      </c>
      <c r="C4322" s="11">
        <v>0.99993084912077901</v>
      </c>
      <c r="D4322" s="11">
        <v>5.2516276752162498E-5</v>
      </c>
    </row>
    <row r="4323" spans="2:4" x14ac:dyDescent="0.4">
      <c r="B4323" s="114">
        <v>1164.19999999995</v>
      </c>
      <c r="C4323" s="11">
        <v>0.99993175247559796</v>
      </c>
      <c r="D4323" s="11">
        <v>5.1918218160911902E-5</v>
      </c>
    </row>
    <row r="4324" spans="2:4" x14ac:dyDescent="0.4">
      <c r="B4324" s="114">
        <v>1164.3999999999501</v>
      </c>
      <c r="C4324" s="11">
        <v>0.99993259216366503</v>
      </c>
      <c r="D4324" s="11">
        <v>5.1368370043977103E-5</v>
      </c>
    </row>
    <row r="4325" spans="2:4" x14ac:dyDescent="0.4">
      <c r="B4325" s="114">
        <v>1164.5999999999499</v>
      </c>
      <c r="C4325" s="11">
        <v>0.99993337012620798</v>
      </c>
      <c r="D4325" s="11">
        <v>5.0865400721007302E-5</v>
      </c>
    </row>
    <row r="4326" spans="2:4" x14ac:dyDescent="0.4">
      <c r="B4326" s="114">
        <v>1164.7999999999499</v>
      </c>
      <c r="C4326" s="11">
        <v>0.99993408816820795</v>
      </c>
      <c r="D4326" s="11">
        <v>5.0408083972806501E-5</v>
      </c>
    </row>
    <row r="4327" spans="2:4" x14ac:dyDescent="0.4">
      <c r="B4327" s="114">
        <v>1164.99999999995</v>
      </c>
      <c r="C4327" s="11">
        <v>0.99993474795937698</v>
      </c>
      <c r="D4327" s="11">
        <v>4.99952984193331E-5</v>
      </c>
    </row>
    <row r="4328" spans="2:4" x14ac:dyDescent="0.4">
      <c r="B4328" s="114">
        <v>1165.19999999995</v>
      </c>
      <c r="C4328" s="11">
        <v>0.999935351035522</v>
      </c>
      <c r="D4328" s="11">
        <v>4.9626026676531198E-5</v>
      </c>
    </row>
    <row r="4329" spans="2:4" x14ac:dyDescent="0.4">
      <c r="B4329" s="114">
        <v>1165.3999999999501</v>
      </c>
      <c r="C4329" s="11">
        <v>0.99993589880014899</v>
      </c>
      <c r="D4329" s="11">
        <v>4.9299354389963403E-5</v>
      </c>
    </row>
    <row r="4330" spans="2:4" x14ac:dyDescent="0.4">
      <c r="B4330" s="114">
        <v>1165.5999999999499</v>
      </c>
      <c r="C4330" s="11">
        <v>0.99993639252616295</v>
      </c>
      <c r="D4330" s="11">
        <v>4.9014469227880301E-5</v>
      </c>
    </row>
    <row r="4331" spans="2:4" x14ac:dyDescent="0.4">
      <c r="B4331" s="114">
        <v>1165.7999999999499</v>
      </c>
      <c r="C4331" s="11">
        <v>0.99993683335760297</v>
      </c>
      <c r="D4331" s="11">
        <v>4.8770659903599398E-5</v>
      </c>
    </row>
    <row r="4332" spans="2:4" x14ac:dyDescent="0.4">
      <c r="B4332" s="114">
        <v>1165.99999999995</v>
      </c>
      <c r="C4332" s="11">
        <v>0.99993722231133197</v>
      </c>
      <c r="D4332" s="11">
        <v>4.8567315286430303E-5</v>
      </c>
    </row>
    <row r="4333" spans="2:4" x14ac:dyDescent="0.4">
      <c r="B4333" s="114">
        <v>1166.19999999995</v>
      </c>
      <c r="C4333" s="11">
        <v>0.99993756027644898</v>
      </c>
      <c r="D4333" s="11">
        <v>4.8403926181198999E-5</v>
      </c>
    </row>
    <row r="4334" spans="2:4" x14ac:dyDescent="0.4">
      <c r="B4334" s="114">
        <v>1166.3999999999501</v>
      </c>
      <c r="C4334" s="11">
        <v>0.99993784800810204</v>
      </c>
      <c r="D4334" s="11">
        <v>4.8280093323109398E-5</v>
      </c>
    </row>
    <row r="4335" spans="2:4" x14ac:dyDescent="0.4">
      <c r="B4335" s="114">
        <v>1166.5999999999499</v>
      </c>
      <c r="C4335" s="11">
        <v>0.99993808613285196</v>
      </c>
      <c r="D4335" s="11">
        <v>4.81955211927518E-5</v>
      </c>
    </row>
    <row r="4336" spans="2:4" x14ac:dyDescent="0.4">
      <c r="B4336" s="114">
        <v>1166.7999999999499</v>
      </c>
      <c r="C4336" s="11">
        <v>0.99993827515126499</v>
      </c>
      <c r="D4336" s="11">
        <v>4.8150015755862399E-5</v>
      </c>
    </row>
    <row r="4337" spans="2:4" x14ac:dyDescent="0.4">
      <c r="B4337" s="114">
        <v>1166.99999999995</v>
      </c>
      <c r="C4337" s="11">
        <v>0.99993841543831696</v>
      </c>
      <c r="D4337" s="11">
        <v>4.8143484817557502E-5</v>
      </c>
    </row>
    <row r="4338" spans="2:4" x14ac:dyDescent="0.4">
      <c r="B4338" s="114">
        <v>1167.19999999995</v>
      </c>
      <c r="C4338" s="11">
        <v>0.99993850724339295</v>
      </c>
      <c r="D4338" s="11">
        <v>4.81759387309904E-5</v>
      </c>
    </row>
    <row r="4339" spans="2:4" x14ac:dyDescent="0.4">
      <c r="B4339" s="114">
        <v>1167.3999999999501</v>
      </c>
      <c r="C4339" s="11">
        <v>0.99993855068985504</v>
      </c>
      <c r="D4339" s="11">
        <v>4.8247491489271503E-5</v>
      </c>
    </row>
    <row r="4340" spans="2:4" x14ac:dyDescent="0.4">
      <c r="B4340" s="114">
        <v>1167.5999999999499</v>
      </c>
      <c r="C4340" s="11">
        <v>0.99993854577414298</v>
      </c>
      <c r="D4340" s="11">
        <v>4.83583622291857E-5</v>
      </c>
    </row>
    <row r="4341" spans="2:4" x14ac:dyDescent="0.4">
      <c r="B4341" s="114">
        <v>1167.7999999999499</v>
      </c>
      <c r="C4341" s="11">
        <v>0.99993849236437005</v>
      </c>
      <c r="D4341" s="11">
        <v>4.8508877175798303E-5</v>
      </c>
    </row>
    <row r="4342" spans="2:4" x14ac:dyDescent="0.4">
      <c r="B4342" s="114">
        <v>1167.99999999995</v>
      </c>
      <c r="C4342" s="11">
        <v>0.99993839019838704</v>
      </c>
      <c r="D4342" s="11">
        <v>4.8699472058081402E-5</v>
      </c>
    </row>
    <row r="4343" spans="2:4" x14ac:dyDescent="0.4">
      <c r="B4343" s="114">
        <v>1168.19999999995</v>
      </c>
      <c r="C4343" s="11">
        <v>0.99993823888480804</v>
      </c>
      <c r="D4343" s="11">
        <v>4.8930691365510998E-5</v>
      </c>
    </row>
    <row r="4344" spans="2:4" x14ac:dyDescent="0.4">
      <c r="B4344" s="114">
        <v>1168.3999999999501</v>
      </c>
      <c r="C4344" s="11">
        <v>0.99993803791179003</v>
      </c>
      <c r="D4344" s="11">
        <v>4.9203179643883302E-5</v>
      </c>
    </row>
    <row r="4345" spans="2:4" x14ac:dyDescent="0.4">
      <c r="B4345" s="114">
        <v>1168.5999999999499</v>
      </c>
      <c r="C4345" s="11">
        <v>0.99993778663524102</v>
      </c>
      <c r="D4345" s="11">
        <v>4.9517694315046999E-5</v>
      </c>
    </row>
    <row r="4346" spans="2:4" x14ac:dyDescent="0.4">
      <c r="B4346" s="114">
        <v>1168.7999999999499</v>
      </c>
      <c r="C4346" s="11">
        <v>0.99993748427152596</v>
      </c>
      <c r="D4346" s="11">
        <v>4.9875113361954399E-5</v>
      </c>
    </row>
    <row r="4347" spans="2:4" x14ac:dyDescent="0.4">
      <c r="B4347" s="114">
        <v>1168.99999999995</v>
      </c>
      <c r="C4347" s="11">
        <v>0.99993712989271499</v>
      </c>
      <c r="D4347" s="11">
        <v>5.02764402328589E-5</v>
      </c>
    </row>
    <row r="4348" spans="2:4" x14ac:dyDescent="0.4">
      <c r="B4348" s="114">
        <v>1169.19999999995</v>
      </c>
      <c r="C4348" s="11">
        <v>0.99993672242109699</v>
      </c>
      <c r="D4348" s="11">
        <v>5.07228093903819E-5</v>
      </c>
    </row>
    <row r="4349" spans="2:4" x14ac:dyDescent="0.4">
      <c r="B4349" s="114">
        <v>1169.3999999999501</v>
      </c>
      <c r="C4349" s="11">
        <v>0.99993626062294505</v>
      </c>
      <c r="D4349" s="11">
        <v>5.1215492552945801E-5</v>
      </c>
    </row>
    <row r="4350" spans="2:4" x14ac:dyDescent="0.4">
      <c r="B4350" s="114">
        <v>1169.5999999999499</v>
      </c>
      <c r="C4350" s="11">
        <v>0.99993574310147704</v>
      </c>
      <c r="D4350" s="11">
        <v>5.1755905680784602E-5</v>
      </c>
    </row>
    <row r="4351" spans="2:4" x14ac:dyDescent="0.4">
      <c r="B4351" s="114">
        <v>1169.7999999999499</v>
      </c>
      <c r="C4351" s="11">
        <v>0.99993516828891404</v>
      </c>
      <c r="D4351" s="11">
        <v>5.2345616764011697E-5</v>
      </c>
    </row>
    <row r="4352" spans="2:4" x14ac:dyDescent="0.4">
      <c r="B4352" s="114">
        <v>1169.99999999995</v>
      </c>
      <c r="C4352" s="11">
        <v>0.99993453443761704</v>
      </c>
      <c r="D4352" s="11">
        <v>5.29863544761412E-5</v>
      </c>
    </row>
    <row r="4353" spans="2:4" x14ac:dyDescent="0.4">
      <c r="B4353" s="114">
        <v>1170.19999999995</v>
      </c>
      <c r="C4353" s="11">
        <v>0.99993383960587101</v>
      </c>
      <c r="D4353" s="11">
        <v>5.3680022047859599E-5</v>
      </c>
    </row>
    <row r="4354" spans="2:4" x14ac:dyDescent="0.4">
      <c r="B4354" s="114">
        <v>1170.3999999999501</v>
      </c>
      <c r="C4354" s="11">
        <v>0.99993308163233596</v>
      </c>
      <c r="D4354" s="11">
        <v>5.4428722132380397E-5</v>
      </c>
    </row>
    <row r="4355" spans="2:4" x14ac:dyDescent="0.4">
      <c r="B4355" s="114">
        <v>1170.5999999999499</v>
      </c>
      <c r="C4355" s="11">
        <v>0.99993225813395004</v>
      </c>
      <c r="D4355" s="11">
        <v>5.5234758354073603E-5</v>
      </c>
    </row>
    <row r="4356" spans="2:4" x14ac:dyDescent="0.4">
      <c r="B4356" s="114">
        <v>1170.7999999999499</v>
      </c>
      <c r="C4356" s="11">
        <v>0.99993136649586001</v>
      </c>
      <c r="D4356" s="11">
        <v>5.61006448127502E-5</v>
      </c>
    </row>
    <row r="4357" spans="2:4" x14ac:dyDescent="0.4">
      <c r="B4357" s="114">
        <v>1170.99999999995</v>
      </c>
      <c r="C4357" s="11">
        <v>0.99993040385591903</v>
      </c>
      <c r="D4357" s="11">
        <v>5.70291209232647E-5</v>
      </c>
    </row>
    <row r="4358" spans="2:4" x14ac:dyDescent="0.4">
      <c r="B4358" s="114">
        <v>1171.19999999995</v>
      </c>
      <c r="C4358" s="11">
        <v>0.99992936708756497</v>
      </c>
      <c r="D4358" s="11">
        <v>5.8023167756835302E-5</v>
      </c>
    </row>
    <row r="4359" spans="2:4" x14ac:dyDescent="0.4">
      <c r="B4359" s="114">
        <v>1171.3999999999501</v>
      </c>
      <c r="C4359" s="11">
        <v>0.99992825278096298</v>
      </c>
      <c r="D4359" s="11">
        <v>5.90860260194798E-5</v>
      </c>
    </row>
    <row r="4360" spans="2:4" x14ac:dyDescent="0.4">
      <c r="B4360" s="114">
        <v>1171.5999999999499</v>
      </c>
      <c r="C4360" s="11">
        <v>0.99992705722223196</v>
      </c>
      <c r="D4360" s="11">
        <v>6.02212158161885E-5</v>
      </c>
    </row>
    <row r="4361" spans="2:4" x14ac:dyDescent="0.4">
      <c r="B4361" s="114">
        <v>1171.7999999999499</v>
      </c>
      <c r="C4361" s="11">
        <v>0.99992577637061697</v>
      </c>
      <c r="D4361" s="11">
        <v>6.1432558363348305E-5</v>
      </c>
    </row>
    <row r="4362" spans="2:4" x14ac:dyDescent="0.4">
      <c r="B4362" s="114">
        <v>1171.99999999995</v>
      </c>
      <c r="C4362" s="11">
        <v>0.99992440583340303</v>
      </c>
      <c r="D4362" s="11">
        <v>6.2724199826852606E-5</v>
      </c>
    </row>
    <row r="4363" spans="2:4" x14ac:dyDescent="0.4">
      <c r="B4363" s="114">
        <v>1172.19999999995</v>
      </c>
      <c r="C4363" s="11">
        <v>0.99992294084146804</v>
      </c>
      <c r="D4363" s="11">
        <v>6.41006344914446E-5</v>
      </c>
    </row>
    <row r="4364" spans="2:4" x14ac:dyDescent="0.4">
      <c r="B4364" s="114">
        <v>1172.3999999999501</v>
      </c>
      <c r="C4364" s="11">
        <v>0.99992137622958499</v>
      </c>
      <c r="D4364" s="11">
        <v>6.5566723375376501E-5</v>
      </c>
    </row>
    <row r="4365" spans="2:4" x14ac:dyDescent="0.4">
      <c r="B4365" s="114">
        <v>1172.5999999999499</v>
      </c>
      <c r="C4365" s="11">
        <v>0.999919706396317</v>
      </c>
      <c r="D4365" s="11">
        <v>6.7127732461943104E-5</v>
      </c>
    </row>
    <row r="4366" spans="2:4" x14ac:dyDescent="0.4">
      <c r="B4366" s="114">
        <v>1172.7999999999499</v>
      </c>
      <c r="C4366" s="11">
        <v>0.99991792526551804</v>
      </c>
      <c r="D4366" s="11">
        <v>6.8789369314036704E-5</v>
      </c>
    </row>
    <row r="4367" spans="2:4" x14ac:dyDescent="0.4">
      <c r="B4367" s="114">
        <v>1172.99999999995</v>
      </c>
      <c r="C4367" s="11">
        <v>0.99991602624731202</v>
      </c>
      <c r="D4367" s="11">
        <v>7.0557820121074793E-5</v>
      </c>
    </row>
    <row r="4368" spans="2:4" x14ac:dyDescent="0.4">
      <c r="B4368" s="114">
        <v>1173.19999999995</v>
      </c>
      <c r="C4368" s="11">
        <v>0.99991400219550597</v>
      </c>
      <c r="D4368" s="11">
        <v>7.2439790171578494E-5</v>
      </c>
    </row>
    <row r="4369" spans="2:4" x14ac:dyDescent="0.4">
      <c r="B4369" s="114">
        <v>1173.3999999999501</v>
      </c>
      <c r="C4369" s="11">
        <v>0.99991184536112399</v>
      </c>
      <c r="D4369" s="11">
        <v>7.4442548021471603E-5</v>
      </c>
    </row>
    <row r="4370" spans="2:4" x14ac:dyDescent="0.4">
      <c r="B4370" s="114">
        <v>1173.5999999999499</v>
      </c>
      <c r="C4370" s="11">
        <v>0.99990954734181203</v>
      </c>
      <c r="D4370" s="11">
        <v>7.6573973634777795E-5</v>
      </c>
    </row>
    <row r="4371" spans="2:4" x14ac:dyDescent="0.4">
      <c r="B4371" s="114">
        <v>1173.7999999999499</v>
      </c>
      <c r="C4371" s="11">
        <v>0.99990709902680897</v>
      </c>
      <c r="D4371" s="11">
        <v>7.8842610774419703E-5</v>
      </c>
    </row>
    <row r="4372" spans="2:4" x14ac:dyDescent="0.4">
      <c r="B4372" s="114">
        <v>1173.99999999995</v>
      </c>
      <c r="C4372" s="11">
        <v>0.99990449053724995</v>
      </c>
      <c r="D4372" s="11">
        <v>8.1257723913810906E-5</v>
      </c>
    </row>
    <row r="4373" spans="2:4" x14ac:dyDescent="0.4">
      <c r="B4373" s="114">
        <v>1174.19999999995</v>
      </c>
      <c r="C4373" s="11">
        <v>0.99990171116243498</v>
      </c>
      <c r="D4373" s="11">
        <v>8.3829359047496595E-5</v>
      </c>
    </row>
    <row r="4374" spans="2:4" x14ac:dyDescent="0.4">
      <c r="B4374" s="114">
        <v>1174.3999999999501</v>
      </c>
      <c r="C4374" s="11">
        <v>0.99989874929322098</v>
      </c>
      <c r="D4374" s="11">
        <v>8.6568407367518396E-5</v>
      </c>
    </row>
    <row r="4375" spans="2:4" x14ac:dyDescent="0.4">
      <c r="B4375" s="114">
        <v>1174.5999999999499</v>
      </c>
      <c r="C4375" s="11">
        <v>0.99989559234500403</v>
      </c>
      <c r="D4375" s="11">
        <v>8.9486678972199404E-5</v>
      </c>
    </row>
    <row r="4376" spans="2:4" x14ac:dyDescent="0.4">
      <c r="B4376" s="114">
        <v>1174.7999999999499</v>
      </c>
      <c r="C4376" s="11">
        <v>0.99989222667673305</v>
      </c>
      <c r="D4376" s="11">
        <v>9.2596980520704499E-5</v>
      </c>
    </row>
    <row r="4377" spans="2:4" x14ac:dyDescent="0.4">
      <c r="B4377" s="114">
        <v>1174.99999999995</v>
      </c>
      <c r="C4377" s="11">
        <v>0.99988863750552404</v>
      </c>
      <c r="D4377" s="11">
        <v>9.5913197278917596E-5</v>
      </c>
    </row>
    <row r="4378" spans="2:4" x14ac:dyDescent="0.4">
      <c r="B4378" s="114">
        <v>1175.19999999995</v>
      </c>
      <c r="C4378" s="11">
        <v>0.99988480881632003</v>
      </c>
      <c r="D4378" s="11">
        <v>9.9450380149525904E-5</v>
      </c>
    </row>
    <row r="4379" spans="2:4" x14ac:dyDescent="0.4">
      <c r="B4379" s="114">
        <v>1175.3999999999501</v>
      </c>
      <c r="C4379" s="11">
        <v>0.99988072326709099</v>
      </c>
      <c r="D4379" s="11">
        <v>1.03224837268895E-4</v>
      </c>
    </row>
    <row r="4380" spans="2:4" x14ac:dyDescent="0.4">
      <c r="B4380" s="114">
        <v>1175.5999999999499</v>
      </c>
      <c r="C4380" s="11">
        <v>0.99987636209040898</v>
      </c>
      <c r="D4380" s="11">
        <v>1.0725422945173399E-4</v>
      </c>
    </row>
    <row r="4381" spans="2:4" x14ac:dyDescent="0.4">
      <c r="B4381" s="114">
        <v>1175.7999999999499</v>
      </c>
      <c r="C4381" s="11">
        <v>0.99987170499266398</v>
      </c>
      <c r="D4381" s="11">
        <v>1.11557668367682E-4</v>
      </c>
    </row>
    <row r="4382" spans="2:4" x14ac:dyDescent="0.4">
      <c r="B4382" s="114">
        <v>1175.99999999995</v>
      </c>
      <c r="C4382" s="11">
        <v>0.99986673005272397</v>
      </c>
      <c r="D4382" s="11">
        <v>1.16155815841371E-4</v>
      </c>
    </row>
    <row r="4383" spans="2:4" x14ac:dyDescent="0.4">
      <c r="B4383" s="114">
        <v>1176.19999999995</v>
      </c>
      <c r="C4383" s="11">
        <v>0.99986141361607495</v>
      </c>
      <c r="D4383" s="11">
        <v>1.21070988133989E-4</v>
      </c>
    </row>
    <row r="4384" spans="2:4" x14ac:dyDescent="0.4">
      <c r="B4384" s="114">
        <v>1176.3999999999501</v>
      </c>
      <c r="C4384" s="11">
        <v>0.999855730178135</v>
      </c>
      <c r="D4384" s="11">
        <v>1.26327271318539E-4</v>
      </c>
    </row>
    <row r="4385" spans="2:4" x14ac:dyDescent="0.4">
      <c r="B4385" s="114">
        <v>1176.5999999999499</v>
      </c>
      <c r="C4385" s="11">
        <v>0.99984965231357104</v>
      </c>
      <c r="D4385" s="11">
        <v>1.3195059404118E-4</v>
      </c>
    </row>
    <row r="4386" spans="2:4" x14ac:dyDescent="0.4">
      <c r="B4386" s="114">
        <v>1176.7999999999499</v>
      </c>
      <c r="C4386" s="11">
        <v>0.99984315061276496</v>
      </c>
      <c r="D4386" s="11">
        <v>1.37968794701291E-4</v>
      </c>
    </row>
    <row r="4387" spans="2:4" x14ac:dyDescent="0.4">
      <c r="B4387" s="114">
        <v>1176.99999999995</v>
      </c>
      <c r="C4387" s="11">
        <v>0.99983619363652998</v>
      </c>
      <c r="D4387" s="11">
        <v>1.4441167266539601E-4</v>
      </c>
    </row>
    <row r="4388" spans="2:4" x14ac:dyDescent="0.4">
      <c r="B4388" s="114">
        <v>1177.19999999995</v>
      </c>
      <c r="C4388" s="11">
        <v>0.99982874790521103</v>
      </c>
      <c r="D4388" s="11">
        <v>1.5131100848301499E-4</v>
      </c>
    </row>
    <row r="4389" spans="2:4" x14ac:dyDescent="0.4">
      <c r="B4389" s="114">
        <v>1177.3999999999501</v>
      </c>
      <c r="C4389" s="11">
        <v>0.99982077793519897</v>
      </c>
      <c r="D4389" s="11">
        <v>1.5870054093229099E-4</v>
      </c>
    </row>
    <row r="4390" spans="2:4" x14ac:dyDescent="0.4">
      <c r="B4390" s="114">
        <v>1177.5999999999499</v>
      </c>
      <c r="C4390" s="11">
        <v>0.99981224633932497</v>
      </c>
      <c r="D4390" s="11">
        <v>1.6661588557066501E-4</v>
      </c>
    </row>
    <row r="4391" spans="2:4" x14ac:dyDescent="0.4">
      <c r="B4391" s="114">
        <v>1177.7999999999499</v>
      </c>
      <c r="C4391" s="11">
        <v>0.99980311401142397</v>
      </c>
      <c r="D4391" s="11">
        <v>1.7509437575780401E-4</v>
      </c>
    </row>
    <row r="4392" spans="2:4" x14ac:dyDescent="0.4">
      <c r="B4392" s="114">
        <v>1177.99999999995</v>
      </c>
      <c r="C4392" s="11">
        <v>0.99979334041992596</v>
      </c>
      <c r="D4392" s="11">
        <v>1.84174802859774E-4</v>
      </c>
    </row>
    <row r="4393" spans="2:4" x14ac:dyDescent="0.4">
      <c r="B4393" s="114">
        <v>1178.19999999995</v>
      </c>
      <c r="C4393" s="11">
        <v>0.99978288405250004</v>
      </c>
      <c r="D4393" s="11">
        <v>1.93897015916282E-4</v>
      </c>
    </row>
    <row r="4394" spans="2:4" x14ac:dyDescent="0.4">
      <c r="B4394" s="114">
        <v>1178.3999999999501</v>
      </c>
      <c r="C4394" s="11">
        <v>0.99977170306562102</v>
      </c>
      <c r="D4394" s="11">
        <v>2.04301329777422E-4</v>
      </c>
    </row>
    <row r="4395" spans="2:4" x14ac:dyDescent="0.4">
      <c r="B4395" s="114">
        <v>1178.5999999999499</v>
      </c>
      <c r="C4395" s="11">
        <v>0.99975975608007195</v>
      </c>
      <c r="D4395" s="11">
        <v>2.1542779766497999E-4</v>
      </c>
    </row>
    <row r="4396" spans="2:4" x14ac:dyDescent="0.4">
      <c r="B4396" s="114">
        <v>1178.7999999999499</v>
      </c>
      <c r="C4396" s="11">
        <v>0.99974700325060695</v>
      </c>
      <c r="D4396" s="11">
        <v>2.27315226340168E-4</v>
      </c>
    </row>
    <row r="4397" spans="2:4" x14ac:dyDescent="0.4">
      <c r="B4397" s="114">
        <v>1178.99999999995</v>
      </c>
      <c r="C4397" s="11">
        <v>0.99973340765101504</v>
      </c>
      <c r="D4397" s="11">
        <v>2.3999989435708301E-4</v>
      </c>
    </row>
    <row r="4398" spans="2:4" x14ac:dyDescent="0.4">
      <c r="B4398" s="114">
        <v>1179.19999999995</v>
      </c>
      <c r="C4398" s="11">
        <v>0.99971893700957204</v>
      </c>
      <c r="D4398" s="11">
        <v>2.5351393934339199E-4</v>
      </c>
    </row>
    <row r="4399" spans="2:4" x14ac:dyDescent="0.4">
      <c r="B4399" s="114">
        <v>1179.3999999999501</v>
      </c>
      <c r="C4399" s="11">
        <v>0.99970356583500997</v>
      </c>
      <c r="D4399" s="11">
        <v>2.6788337494522597E-4</v>
      </c>
    </row>
    <row r="4400" spans="2:4" x14ac:dyDescent="0.4">
      <c r="B4400" s="114">
        <v>1179.5999999999499</v>
      </c>
      <c r="C4400" s="11">
        <v>0.99968727796003998</v>
      </c>
      <c r="D4400" s="11">
        <v>2.8312570993524E-4</v>
      </c>
    </row>
    <row r="4401" spans="2:4" x14ac:dyDescent="0.4">
      <c r="B4401" s="114">
        <v>1179.7999999999499</v>
      </c>
      <c r="C4401" s="11">
        <v>0.99967006950622195</v>
      </c>
      <c r="D4401" s="11">
        <v>2.9924716330812298E-4</v>
      </c>
    </row>
    <row r="4402" spans="2:4" x14ac:dyDescent="0.4">
      <c r="B4402" s="114">
        <v>1179.99999999995</v>
      </c>
      <c r="C4402" s="11">
        <v>0.99965195223800896</v>
      </c>
      <c r="D4402" s="11">
        <v>3.1623950260342498E-4</v>
      </c>
    </row>
    <row r="4403" spans="2:4" x14ac:dyDescent="0.4">
      <c r="B4403" s="114">
        <v>1180.19999999995</v>
      </c>
      <c r="C4403" s="11">
        <v>0.99963295721685297</v>
      </c>
      <c r="D4403" s="11">
        <v>3.3407658602120502E-4</v>
      </c>
    </row>
    <row r="4404" spans="2:4" x14ac:dyDescent="0.4">
      <c r="B4404" s="114">
        <v>1180.3999999999501</v>
      </c>
      <c r="C4404" s="11">
        <v>0.99961313859771705</v>
      </c>
      <c r="D4404" s="11">
        <v>3.5271075351100099E-4</v>
      </c>
    </row>
    <row r="4405" spans="2:4" x14ac:dyDescent="0.4">
      <c r="B4405" s="114">
        <v>1180.5999999999499</v>
      </c>
      <c r="C4405" s="11">
        <v>0.99959257738768803</v>
      </c>
      <c r="D4405" s="11">
        <v>3.7206923276075402E-4</v>
      </c>
    </row>
    <row r="4406" spans="2:4" x14ac:dyDescent="0.4">
      <c r="B4406" s="114">
        <v>1180.7999999999499</v>
      </c>
      <c r="C4406" s="11">
        <v>0.99957138480955698</v>
      </c>
      <c r="D4406" s="11">
        <v>3.9205089480067498E-4</v>
      </c>
    </row>
    <row r="4407" spans="2:4" x14ac:dyDescent="0.4">
      <c r="B4407" s="114">
        <v>1180.99999999995</v>
      </c>
      <c r="C4407" s="11">
        <v>0.99954970487896599</v>
      </c>
      <c r="D4407" s="11">
        <v>4.1252372724556399E-4</v>
      </c>
    </row>
    <row r="4408" spans="2:4" x14ac:dyDescent="0.4">
      <c r="B4408" s="114">
        <v>1181.19999999995</v>
      </c>
      <c r="C4408" s="11">
        <v>0.99952771575132005</v>
      </c>
      <c r="D4408" s="11">
        <v>4.3332344513007603E-4</v>
      </c>
    </row>
    <row r="4409" spans="2:4" x14ac:dyDescent="0.4">
      <c r="B4409" s="114">
        <v>1181.3999999999501</v>
      </c>
      <c r="C4409" s="11">
        <v>0.99950562938189003</v>
      </c>
      <c r="D4409" s="11">
        <v>4.5425367435740401E-4</v>
      </c>
    </row>
    <row r="4410" spans="2:4" x14ac:dyDescent="0.4">
      <c r="B4410" s="114">
        <v>1181.5999999999499</v>
      </c>
      <c r="C4410" s="11">
        <v>0.99948368910567997</v>
      </c>
      <c r="D4410" s="11">
        <v>4.7508808661874302E-4</v>
      </c>
    </row>
    <row r="4411" spans="2:4" x14ac:dyDescent="0.4">
      <c r="B4411" s="114">
        <v>1181.7999999999499</v>
      </c>
      <c r="C4411" s="11">
        <v>0.99946216489208295</v>
      </c>
      <c r="D4411" s="11">
        <v>4.9557472759967705E-4</v>
      </c>
    </row>
    <row r="4412" spans="2:4" x14ac:dyDescent="0.4">
      <c r="B4412" s="114">
        <v>1181.99999999995</v>
      </c>
      <c r="C4412" s="11">
        <v>0.99944134626118297</v>
      </c>
      <c r="D4412" s="11">
        <v>5.1544256332644405E-4</v>
      </c>
    </row>
    <row r="4413" spans="2:4" x14ac:dyDescent="0.4">
      <c r="B4413" s="114">
        <v>1182.19999999995</v>
      </c>
      <c r="C4413" s="11">
        <v>0.99942153310426496</v>
      </c>
      <c r="D4413" s="11">
        <v>5.3441002899714196E-4</v>
      </c>
    </row>
    <row r="4414" spans="2:4" x14ac:dyDescent="0.4">
      <c r="B4414" s="114">
        <v>1182.3999999999501</v>
      </c>
      <c r="C4414" s="11">
        <v>0.99940302495489797</v>
      </c>
      <c r="D4414" s="11">
        <v>5.5219507564624199E-4</v>
      </c>
    </row>
    <row r="4415" spans="2:4" x14ac:dyDescent="0.4">
      <c r="B4415" s="114">
        <v>1182.5999999999499</v>
      </c>
      <c r="C4415" s="11">
        <v>0.99938610978414599</v>
      </c>
      <c r="D4415" s="11">
        <v>5.6852569807016803E-4</v>
      </c>
    </row>
    <row r="4416" spans="2:4" x14ac:dyDescent="0.4">
      <c r="B4416" s="114">
        <v>1182.7999999999499</v>
      </c>
      <c r="C4416" s="11">
        <v>0.99937105293470196</v>
      </c>
      <c r="D4416" s="11">
        <v>5.8315036796362598E-4</v>
      </c>
    </row>
    <row r="4417" spans="2:4" x14ac:dyDescent="0.4">
      <c r="B4417" s="114">
        <v>1182.99999999995</v>
      </c>
      <c r="C4417" s="11">
        <v>0.99935808707272</v>
      </c>
      <c r="D4417" s="11">
        <v>5.9584753502077198E-4</v>
      </c>
    </row>
    <row r="4418" spans="2:4" x14ac:dyDescent="0.4">
      <c r="B4418" s="114">
        <v>1183.19999999995</v>
      </c>
      <c r="C4418" s="11">
        <v>0.99934740382967402</v>
      </c>
      <c r="D4418" s="11">
        <v>6.0643354993705604E-4</v>
      </c>
    </row>
    <row r="4419" spans="2:4" x14ac:dyDescent="0.4">
      <c r="B4419" s="114">
        <v>1183.3999999999501</v>
      </c>
      <c r="C4419" s="11">
        <v>0.99933914748436803</v>
      </c>
      <c r="D4419" s="11">
        <v>6.1476866906392397E-4</v>
      </c>
    </row>
    <row r="4420" spans="2:4" x14ac:dyDescent="0.4">
      <c r="B4420" s="114">
        <v>1183.5999999999499</v>
      </c>
      <c r="C4420" s="11">
        <v>0.99933341075874904</v>
      </c>
      <c r="D4420" s="11">
        <v>6.2076106663094203E-4</v>
      </c>
    </row>
    <row r="4421" spans="2:4" x14ac:dyDescent="0.4">
      <c r="B4421" s="114">
        <v>1183.7999999999499</v>
      </c>
      <c r="C4421" s="11">
        <v>0.99933023261897502</v>
      </c>
      <c r="D4421" s="11">
        <v>6.2436895975985496E-4</v>
      </c>
    </row>
    <row r="4422" spans="2:4" x14ac:dyDescent="0.4">
      <c r="B4422" s="114">
        <v>1183.99999999995</v>
      </c>
      <c r="C4422" s="11">
        <v>0.99932959792346299</v>
      </c>
      <c r="D4422" s="11">
        <v>6.2560100557625001E-4</v>
      </c>
    </row>
    <row r="4423" spans="2:4" x14ac:dyDescent="0.4">
      <c r="B4423" s="114">
        <v>1184.19999999995</v>
      </c>
      <c r="C4423" s="11">
        <v>0.99933143883659004</v>
      </c>
      <c r="D4423" s="11">
        <v>6.2451505717860004E-4</v>
      </c>
    </row>
    <row r="4424" spans="2:4" x14ac:dyDescent="0.4">
      <c r="B4424" s="114">
        <v>1184.3999999999501</v>
      </c>
      <c r="C4424" s="11">
        <v>0.99933563797236502</v>
      </c>
      <c r="D4424" s="11">
        <v>6.2121532066121703E-4</v>
      </c>
    </row>
    <row r="4425" spans="2:4" x14ac:dyDescent="0.4">
      <c r="B4425" s="114">
        <v>1184.5999999999499</v>
      </c>
      <c r="C4425" s="11">
        <v>0.99934203316108705</v>
      </c>
      <c r="D4425" s="11">
        <v>6.1584804289232999E-4</v>
      </c>
    </row>
    <row r="4426" spans="2:4" x14ac:dyDescent="0.4">
      <c r="B4426" s="114">
        <v>1184.7999999999499</v>
      </c>
      <c r="C4426" s="11">
        <v>0.999350424077317</v>
      </c>
      <c r="D4426" s="11">
        <v>6.0859547491215504E-4</v>
      </c>
    </row>
    <row r="4427" spans="2:4" x14ac:dyDescent="0.4">
      <c r="B4427" s="114">
        <v>1184.99999999995</v>
      </c>
      <c r="C4427" s="11">
        <v>0.99936058044551102</v>
      </c>
      <c r="D4427" s="11">
        <v>5.9966836418889804E-4</v>
      </c>
    </row>
    <row r="4428" spans="2:4" x14ac:dyDescent="0.4">
      <c r="B4428" s="114">
        <v>1185.19999999995</v>
      </c>
      <c r="C4428" s="11">
        <v>0.99937225137026597</v>
      </c>
      <c r="D4428" s="11">
        <v>5.89297383302254E-4</v>
      </c>
    </row>
    <row r="4429" spans="2:4" x14ac:dyDescent="0.4">
      <c r="B4429" s="114">
        <v>1185.3999999999501</v>
      </c>
      <c r="C4429" s="11">
        <v>0.99938517517820702</v>
      </c>
      <c r="D4429" s="11">
        <v>5.7772404905931396E-4</v>
      </c>
    </row>
    <row r="4430" spans="2:4" x14ac:dyDescent="0.4">
      <c r="B4430" s="114">
        <v>1185.5999999999499</v>
      </c>
      <c r="C4430" s="11">
        <v>0.99939908906026598</v>
      </c>
      <c r="D4430" s="11">
        <v>5.6519178262243901E-4</v>
      </c>
    </row>
    <row r="4431" spans="2:4" x14ac:dyDescent="0.4">
      <c r="B4431" s="114">
        <v>1185.7999999999499</v>
      </c>
      <c r="C4431" s="11">
        <v>0.99941373782966303</v>
      </c>
      <c r="D4431" s="11">
        <v>5.5193774433264604E-4</v>
      </c>
    </row>
    <row r="4432" spans="2:4" x14ac:dyDescent="0.4">
      <c r="B4432" s="114">
        <v>1185.99999999995</v>
      </c>
      <c r="C4432" s="11">
        <v>0.999428881249669</v>
      </c>
      <c r="D4432" s="11">
        <v>5.38185954963309E-4</v>
      </c>
    </row>
    <row r="4433" spans="2:4" x14ac:dyDescent="0.4">
      <c r="B4433" s="114">
        <v>1186.19999999995</v>
      </c>
      <c r="C4433" s="11">
        <v>0.99944429961127002</v>
      </c>
      <c r="D4433" s="11">
        <v>5.2414201240261595E-4</v>
      </c>
    </row>
    <row r="4434" spans="2:4" x14ac:dyDescent="0.4">
      <c r="B4434" s="114">
        <v>1186.3999999999501</v>
      </c>
      <c r="C4434" s="11">
        <v>0.99945979747511804</v>
      </c>
      <c r="D4434" s="11">
        <v>5.0998949714219197E-4</v>
      </c>
    </row>
    <row r="4435" spans="2:4" x14ac:dyDescent="0.4">
      <c r="B4435" s="114">
        <v>1186.5999999999499</v>
      </c>
      <c r="C4435" s="11">
        <v>0.99947520552575897</v>
      </c>
      <c r="D4435" s="11">
        <v>4.9588811060577204E-4</v>
      </c>
    </row>
    <row r="4436" spans="2:4" x14ac:dyDescent="0.4">
      <c r="B4436" s="114">
        <v>1186.7999999999499</v>
      </c>
      <c r="C4436" s="11">
        <v>0.99949038089528996</v>
      </c>
      <c r="D4436" s="11">
        <v>4.8197324503973998E-4</v>
      </c>
    </row>
    <row r="4437" spans="2:4" x14ac:dyDescent="0.4">
      <c r="B4437" s="114">
        <v>1186.99999999995</v>
      </c>
      <c r="C4437" s="11">
        <v>0.99950520627843698</v>
      </c>
      <c r="D4437" s="11">
        <v>4.6835669027316698E-4</v>
      </c>
    </row>
    <row r="4438" spans="2:4" x14ac:dyDescent="0.4">
      <c r="B4438" s="114">
        <v>1187.19999999995</v>
      </c>
      <c r="C4438" s="11">
        <v>0.99951958816522302</v>
      </c>
      <c r="D4438" s="11">
        <v>4.5512817674623701E-4</v>
      </c>
    </row>
    <row r="4439" spans="2:4" x14ac:dyDescent="0.4">
      <c r="B4439" s="114">
        <v>1187.3999999999501</v>
      </c>
      <c r="C4439" s="11">
        <v>0.99953345451070097</v>
      </c>
      <c r="D4439" s="11">
        <v>4.4235746040964503E-4</v>
      </c>
    </row>
    <row r="4440" spans="2:4" x14ac:dyDescent="0.4">
      <c r="B4440" s="114">
        <v>1187.5999999999499</v>
      </c>
      <c r="C4440" s="11">
        <v>0.999546752114156</v>
      </c>
      <c r="D4440" s="11">
        <v>4.3009669638037202E-4</v>
      </c>
    </row>
    <row r="4441" spans="2:4" x14ac:dyDescent="0.4">
      <c r="B4441" s="114">
        <v>1187.7999999999499</v>
      </c>
      <c r="C4441" s="11">
        <v>0.99955944392211904</v>
      </c>
      <c r="D4441" s="11">
        <v>4.18382900864775E-4</v>
      </c>
    </row>
    <row r="4442" spans="2:4" x14ac:dyDescent="0.4">
      <c r="B4442" s="114">
        <v>1187.99999999995</v>
      </c>
      <c r="C4442" s="11">
        <v>0.99957150641065695</v>
      </c>
      <c r="D4442" s="11">
        <v>4.0724035466370803E-4</v>
      </c>
    </row>
    <row r="4443" spans="2:4" x14ac:dyDescent="0.4">
      <c r="B4443" s="114">
        <v>1188.19999999995</v>
      </c>
      <c r="C4443" s="11">
        <v>0.99958292714377805</v>
      </c>
      <c r="D4443" s="11">
        <v>3.9668285508404798E-4</v>
      </c>
    </row>
    <row r="4444" spans="2:4" x14ac:dyDescent="0.4">
      <c r="B4444" s="114">
        <v>1188.3999999999501</v>
      </c>
      <c r="C4444" s="11">
        <v>0.99959370256572</v>
      </c>
      <c r="D4444" s="11">
        <v>3.8671575963583502E-4</v>
      </c>
    </row>
    <row r="4445" spans="2:4" x14ac:dyDescent="0.4">
      <c r="B4445" s="114">
        <v>1188.5999999999499</v>
      </c>
      <c r="C4445" s="11">
        <v>0.99960383610001302</v>
      </c>
      <c r="D4445" s="11">
        <v>3.7733775561410302E-4</v>
      </c>
    </row>
    <row r="4446" spans="2:4" x14ac:dyDescent="0.4">
      <c r="B4446" s="114">
        <v>1188.7999999999499</v>
      </c>
      <c r="C4446" s="11">
        <v>0.99961333650150197</v>
      </c>
      <c r="D4446" s="11">
        <v>3.68542398594938E-4</v>
      </c>
    </row>
    <row r="4447" spans="2:4" x14ac:dyDescent="0.4">
      <c r="B4447" s="114">
        <v>1188.99999999995</v>
      </c>
      <c r="C4447" s="11">
        <v>0.99962221645943306</v>
      </c>
      <c r="D4447" s="11">
        <v>3.6031942073232903E-4</v>
      </c>
    </row>
    <row r="4448" spans="2:4" x14ac:dyDescent="0.4">
      <c r="B4448" s="114">
        <v>1189.19999999995</v>
      </c>
      <c r="C4448" s="11">
        <v>0.99963049143691696</v>
      </c>
      <c r="D4448" s="11">
        <v>3.5265582172819098E-4</v>
      </c>
    </row>
    <row r="4449" spans="2:4" x14ac:dyDescent="0.4">
      <c r="B4449" s="114">
        <v>1189.3999999999501</v>
      </c>
      <c r="C4449" s="11">
        <v>0.99963817872050897</v>
      </c>
      <c r="D4449" s="11">
        <v>3.4553676581843402E-4</v>
      </c>
    </row>
    <row r="4450" spans="2:4" x14ac:dyDescent="0.4">
      <c r="B4450" s="114">
        <v>1189.5999999999499</v>
      </c>
      <c r="C4450" s="11">
        <v>0.99964529665215096</v>
      </c>
      <c r="D4450" s="11">
        <v>3.3894630977067598E-4</v>
      </c>
    </row>
    <row r="4451" spans="2:4" x14ac:dyDescent="0.4">
      <c r="B4451" s="114">
        <v>1189.7999999999499</v>
      </c>
      <c r="C4451" s="11">
        <v>0.99965186401633499</v>
      </c>
      <c r="D4451" s="11">
        <v>3.3286798653592899E-4</v>
      </c>
    </row>
    <row r="4452" spans="2:4" x14ac:dyDescent="0.4">
      <c r="B4452" s="114">
        <v>1189.99999999995</v>
      </c>
      <c r="C4452" s="11">
        <v>0.99965789955728801</v>
      </c>
      <c r="D4452" s="11">
        <v>3.2728526762135999E-4</v>
      </c>
    </row>
    <row r="4453" spans="2:4" x14ac:dyDescent="0.4">
      <c r="B4453" s="114">
        <v>1190.19999999995</v>
      </c>
      <c r="C4453" s="11">
        <v>0.99966342160326804</v>
      </c>
      <c r="D4453" s="11">
        <v>3.22181925042516E-4</v>
      </c>
    </row>
    <row r="4454" spans="2:4" x14ac:dyDescent="0.4">
      <c r="B4454" s="114">
        <v>1190.3999999999501</v>
      </c>
      <c r="C4454" s="11">
        <v>0.99966844777874198</v>
      </c>
      <c r="D4454" s="11">
        <v>3.1754231046800198E-4</v>
      </c>
    </row>
    <row r="4455" spans="2:4" x14ac:dyDescent="0.4">
      <c r="B4455" s="114">
        <v>1190.5999999999499</v>
      </c>
      <c r="C4455" s="11">
        <v>0.99967299478861404</v>
      </c>
      <c r="D4455" s="11">
        <v>3.13351567450588E-4</v>
      </c>
    </row>
    <row r="4456" spans="2:4" x14ac:dyDescent="0.4">
      <c r="B4456" s="114">
        <v>1190.7999999999499</v>
      </c>
      <c r="C4456" s="11">
        <v>0.99967707825668795</v>
      </c>
      <c r="D4456" s="11">
        <v>3.0959579204017403E-4</v>
      </c>
    </row>
    <row r="4457" spans="2:4" x14ac:dyDescent="0.4">
      <c r="B4457" s="114">
        <v>1190.99999999995</v>
      </c>
      <c r="C4457" s="11">
        <v>0.99968071260741698</v>
      </c>
      <c r="D4457" s="11">
        <v>3.0626215206395601E-4</v>
      </c>
    </row>
    <row r="4458" spans="2:4" x14ac:dyDescent="0.4">
      <c r="B4458" s="114">
        <v>1191.19999999995</v>
      </c>
      <c r="C4458" s="11">
        <v>0.99968391098148202</v>
      </c>
      <c r="D4458" s="11">
        <v>3.0333897424906402E-4</v>
      </c>
    </row>
    <row r="4459" spans="2:4" x14ac:dyDescent="0.4">
      <c r="B4459" s="114">
        <v>1191.3999999999501</v>
      </c>
      <c r="C4459" s="11">
        <v>0.99968668517675097</v>
      </c>
      <c r="D4459" s="11">
        <v>3.00815806936323E-4</v>
      </c>
    </row>
    <row r="4460" spans="2:4" x14ac:dyDescent="0.4">
      <c r="B4460" s="114">
        <v>1191.5999999999499</v>
      </c>
      <c r="C4460" s="11">
        <v>0.99968904560801097</v>
      </c>
      <c r="D4460" s="11">
        <v>2.9868346474374398E-4</v>
      </c>
    </row>
    <row r="4461" spans="2:4" x14ac:dyDescent="0.4">
      <c r="B4461" s="114">
        <v>1191.7999999999499</v>
      </c>
      <c r="C4461" s="11">
        <v>0.99969100127988197</v>
      </c>
      <c r="D4461" s="11">
        <v>2.9693406037539099E-4</v>
      </c>
    </row>
    <row r="4462" spans="2:4" x14ac:dyDescent="0.4">
      <c r="B4462" s="114">
        <v>1191.99999999995</v>
      </c>
      <c r="C4462" s="11">
        <v>0.99969255976850702</v>
      </c>
      <c r="D4462" s="11">
        <v>2.9556102781127402E-4</v>
      </c>
    </row>
    <row r="4463" spans="2:4" x14ac:dyDescent="0.4">
      <c r="B4463" s="114">
        <v>1192.19999999995</v>
      </c>
      <c r="C4463" s="11">
        <v>0.99969372720545202</v>
      </c>
      <c r="D4463" s="11">
        <v>2.9455914334355302E-4</v>
      </c>
    </row>
    <row r="4464" spans="2:4" x14ac:dyDescent="0.4">
      <c r="B4464" s="114">
        <v>1192.3999999999501</v>
      </c>
      <c r="C4464" s="11">
        <v>0.99969450825525596</v>
      </c>
      <c r="D4464" s="11">
        <v>2.9392455293136398E-4</v>
      </c>
    </row>
    <row r="4465" spans="2:4" x14ac:dyDescent="0.4">
      <c r="B4465" s="114">
        <v>1192.5999999999499</v>
      </c>
      <c r="C4465" s="11">
        <v>0.99969490610782197</v>
      </c>
      <c r="D4465" s="11">
        <v>2.9365478350062301E-4</v>
      </c>
    </row>
    <row r="4466" spans="2:4" x14ac:dyDescent="0.4">
      <c r="B4466" s="114">
        <v>1192.7999999999499</v>
      </c>
      <c r="C4466" s="11">
        <v>0.99969492246684499</v>
      </c>
      <c r="D4466" s="11">
        <v>2.9374875836395099E-4</v>
      </c>
    </row>
    <row r="4467" spans="2:4" x14ac:dyDescent="0.4">
      <c r="B4467" s="114">
        <v>1192.99999999995</v>
      </c>
      <c r="C4467" s="11">
        <v>0.99969455753207903</v>
      </c>
      <c r="D4467" s="11">
        <v>2.9420681861571399E-4</v>
      </c>
    </row>
    <row r="4468" spans="2:4" x14ac:dyDescent="0.4">
      <c r="B4468" s="114">
        <v>1193.19999999995</v>
      </c>
      <c r="C4468" s="11">
        <v>0.99969380997615398</v>
      </c>
      <c r="D4468" s="11">
        <v>2.9503074950679002E-4</v>
      </c>
    </row>
    <row r="4469" spans="2:4" x14ac:dyDescent="0.4">
      <c r="B4469" s="114">
        <v>1193.3999999999501</v>
      </c>
      <c r="C4469" s="11">
        <v>0.99969267691478603</v>
      </c>
      <c r="D4469" s="11">
        <v>2.9622381298614501E-4</v>
      </c>
    </row>
    <row r="4470" spans="2:4" x14ac:dyDescent="0.4">
      <c r="B4470" s="114">
        <v>1193.5999999999499</v>
      </c>
      <c r="C4470" s="11">
        <v>0.99969115386927798</v>
      </c>
      <c r="D4470" s="11">
        <v>2.9779078746713602E-4</v>
      </c>
    </row>
    <row r="4471" spans="2:4" x14ac:dyDescent="0.4">
      <c r="B4471" s="114">
        <v>1193.7999999999499</v>
      </c>
      <c r="C4471" s="11">
        <v>0.99968923472034599</v>
      </c>
      <c r="D4471" s="11">
        <v>2.9973801578714998E-4</v>
      </c>
    </row>
    <row r="4472" spans="2:4" x14ac:dyDescent="0.4">
      <c r="B4472" s="114">
        <v>1193.99999999995</v>
      </c>
      <c r="C4472" s="11">
        <v>0.99968691165233303</v>
      </c>
      <c r="D4472" s="11">
        <v>3.0207346227138299E-4</v>
      </c>
    </row>
    <row r="4473" spans="2:4" x14ac:dyDescent="0.4">
      <c r="B4473" s="114">
        <v>1194.19999999995</v>
      </c>
      <c r="C4473" s="11">
        <v>0.99968417509493601</v>
      </c>
      <c r="D4473" s="11">
        <v>3.0480677183794601E-4</v>
      </c>
    </row>
    <row r="4474" spans="2:4" x14ac:dyDescent="0.4">
      <c r="B4474" s="114">
        <v>1194.3999999999501</v>
      </c>
      <c r="C4474" s="11">
        <v>0.99968101367379902</v>
      </c>
      <c r="D4474" s="11">
        <v>3.0794931995821098E-4</v>
      </c>
    </row>
    <row r="4475" spans="2:4" x14ac:dyDescent="0.4">
      <c r="B4475" s="114">
        <v>1194.5999999999499</v>
      </c>
      <c r="C4475" s="11">
        <v>0.99967741410481403</v>
      </c>
      <c r="D4475" s="11">
        <v>3.11514318265571E-4</v>
      </c>
    </row>
    <row r="4476" spans="2:4" x14ac:dyDescent="0.4">
      <c r="B4476" s="114">
        <v>1194.7999999999499</v>
      </c>
      <c r="C4476" s="11">
        <v>0.99967336108577798</v>
      </c>
      <c r="D4476" s="11">
        <v>3.1551692216733398E-4</v>
      </c>
    </row>
    <row r="4477" spans="2:4" x14ac:dyDescent="0.4">
      <c r="B4477" s="114">
        <v>1194.99999999995</v>
      </c>
      <c r="C4477" s="11">
        <v>0.99966883718138699</v>
      </c>
      <c r="D4477" s="11">
        <v>3.1997434459048402E-4</v>
      </c>
    </row>
    <row r="4478" spans="2:4" x14ac:dyDescent="0.4">
      <c r="B4478" s="114">
        <v>1195.19999999995</v>
      </c>
      <c r="C4478" s="11">
        <v>0.99966382269378395</v>
      </c>
      <c r="D4478" s="11">
        <v>3.2490598364561598E-4</v>
      </c>
    </row>
    <row r="4479" spans="2:4" x14ac:dyDescent="0.4">
      <c r="B4479" s="114">
        <v>1195.3999999999501</v>
      </c>
      <c r="C4479" s="11">
        <v>0.99965829551787799</v>
      </c>
      <c r="D4479" s="11">
        <v>3.3033356498632702E-4</v>
      </c>
    </row>
    <row r="4480" spans="2:4" x14ac:dyDescent="0.4">
      <c r="B4480" s="114">
        <v>1195.5999999999499</v>
      </c>
      <c r="C4480" s="11">
        <v>0.99965223098072398</v>
      </c>
      <c r="D4480" s="11">
        <v>3.3628129957513202E-4</v>
      </c>
    </row>
    <row r="4481" spans="2:4" x14ac:dyDescent="0.4">
      <c r="B4481" s="114">
        <v>1195.7999999999499</v>
      </c>
      <c r="C4481" s="11">
        <v>0.99964560166434502</v>
      </c>
      <c r="D4481" s="11">
        <v>3.4277605745518502E-4</v>
      </c>
    </row>
    <row r="4482" spans="2:4" x14ac:dyDescent="0.4">
      <c r="B4482" s="114">
        <v>1195.99999999995</v>
      </c>
      <c r="C4482" s="11">
        <v>0.99963837721158799</v>
      </c>
      <c r="D4482" s="11">
        <v>3.4984755794941402E-4</v>
      </c>
    </row>
    <row r="4483" spans="2:4" x14ac:dyDescent="0.4">
      <c r="B4483" s="114">
        <v>1196.19999999995</v>
      </c>
      <c r="C4483" s="11">
        <v>0.99963052409953301</v>
      </c>
      <c r="D4483" s="11">
        <v>3.5752859150267998E-4</v>
      </c>
    </row>
    <row r="4484" spans="2:4" x14ac:dyDescent="0.4">
      <c r="B4484" s="114">
        <v>1196.3999999999501</v>
      </c>
      <c r="C4484" s="11">
        <v>0.99962200535783996</v>
      </c>
      <c r="D4484" s="11">
        <v>3.6585529530694703E-4</v>
      </c>
    </row>
    <row r="4485" spans="2:4" x14ac:dyDescent="0.4">
      <c r="B4485" s="114">
        <v>1196.5999999999499</v>
      </c>
      <c r="C4485" s="11">
        <v>0.99961278035571099</v>
      </c>
      <c r="D4485" s="11">
        <v>3.7486736123029299E-4</v>
      </c>
    </row>
    <row r="4486" spans="2:4" x14ac:dyDescent="0.4">
      <c r="B4486" s="114">
        <v>1196.7999999999499</v>
      </c>
      <c r="C4486" s="11">
        <v>0.99960280455282002</v>
      </c>
      <c r="D4486" s="11">
        <v>3.8460827905131102E-4</v>
      </c>
    </row>
    <row r="4487" spans="2:4" x14ac:dyDescent="0.4">
      <c r="B4487" s="114">
        <v>1196.99999999995</v>
      </c>
      <c r="C4487" s="11">
        <v>0.99959202922415102</v>
      </c>
      <c r="D4487" s="11">
        <v>3.9512560520312603E-4</v>
      </c>
    </row>
    <row r="4488" spans="2:4" x14ac:dyDescent="0.4">
      <c r="B4488" s="114">
        <v>1197.19999999995</v>
      </c>
      <c r="C4488" s="11">
        <v>0.99958040117632896</v>
      </c>
      <c r="D4488" s="11">
        <v>4.0647123973340499E-4</v>
      </c>
    </row>
    <row r="4489" spans="2:4" x14ac:dyDescent="0.4">
      <c r="B4489" s="114">
        <v>1197.3999999999501</v>
      </c>
      <c r="C4489" s="11">
        <v>0.99956786246138996</v>
      </c>
      <c r="D4489" s="11">
        <v>4.1870170571287198E-4</v>
      </c>
    </row>
    <row r="4490" spans="2:4" x14ac:dyDescent="0.4">
      <c r="B4490" s="114">
        <v>1197.5999999999499</v>
      </c>
      <c r="C4490" s="11">
        <v>0.99955435009643301</v>
      </c>
      <c r="D4490" s="11">
        <v>4.3187842286010101E-4</v>
      </c>
    </row>
    <row r="4491" spans="2:4" x14ac:dyDescent="0.4">
      <c r="B4491" s="114">
        <v>1197.7999999999499</v>
      </c>
      <c r="C4491" s="11">
        <v>0.999539795800928</v>
      </c>
      <c r="D4491" s="11">
        <v>4.4606796392142702E-4</v>
      </c>
    </row>
    <row r="4492" spans="2:4" x14ac:dyDescent="0.4">
      <c r="B4492" s="114">
        <v>1197.99999999995</v>
      </c>
      <c r="C4492" s="11">
        <v>0.99952412576776095</v>
      </c>
      <c r="D4492" s="11">
        <v>4.61342278156592E-4</v>
      </c>
    </row>
    <row r="4493" spans="2:4" x14ac:dyDescent="0.4">
      <c r="B4493" s="114">
        <v>1198.19999999995</v>
      </c>
      <c r="C4493" s="11">
        <v>0.99950726051801997</v>
      </c>
      <c r="D4493" s="11">
        <v>4.7777883306143401E-4</v>
      </c>
    </row>
    <row r="4494" spans="2:4" x14ac:dyDescent="0.4">
      <c r="B4494" s="114">
        <v>1198.3999999999501</v>
      </c>
      <c r="C4494" s="11">
        <v>0.99948911491149295</v>
      </c>
      <c r="D4494" s="11">
        <v>4.9546060417974896E-4</v>
      </c>
    </row>
    <row r="4495" spans="2:4" x14ac:dyDescent="0.4">
      <c r="B4495" s="114">
        <v>1198.5999999999499</v>
      </c>
      <c r="C4495" s="11">
        <v>0.99946959812232505</v>
      </c>
      <c r="D4495" s="11">
        <v>5.1447609943638896E-4</v>
      </c>
    </row>
    <row r="4496" spans="2:4" x14ac:dyDescent="0.4">
      <c r="B4496" s="114">
        <v>1198.7999999999499</v>
      </c>
      <c r="C4496" s="11">
        <v>0.999448613823545</v>
      </c>
      <c r="D4496" s="11">
        <v>5.3491917979334202E-4</v>
      </c>
    </row>
    <row r="4497" spans="2:4" x14ac:dyDescent="0.4">
      <c r="B4497" s="114">
        <v>1198.99999999995</v>
      </c>
      <c r="C4497" s="11">
        <v>0.999426060628827</v>
      </c>
      <c r="D4497" s="11">
        <v>5.5688862905649901E-4</v>
      </c>
    </row>
    <row r="4498" spans="2:4" x14ac:dyDescent="0.4">
      <c r="B4498" s="114">
        <v>1199.19999999995</v>
      </c>
      <c r="C4498" s="11">
        <v>0.99940183284394302</v>
      </c>
      <c r="D4498" s="11">
        <v>5.8048742200059395E-4</v>
      </c>
    </row>
    <row r="4499" spans="2:4" x14ac:dyDescent="0.4">
      <c r="B4499" s="114">
        <v>1199.3999999999501</v>
      </c>
      <c r="C4499" s="11">
        <v>0.99937582162349403</v>
      </c>
      <c r="D4499" s="11">
        <v>6.0582159752466602E-4</v>
      </c>
    </row>
    <row r="4500" spans="2:4" x14ac:dyDescent="0.4">
      <c r="B4500" s="114">
        <v>1199.5999999999499</v>
      </c>
      <c r="C4500" s="11">
        <v>0.99934791664931399</v>
      </c>
      <c r="D4500" s="11">
        <v>6.3299862357602801E-4</v>
      </c>
    </row>
    <row r="4501" spans="2:4" x14ac:dyDescent="0.4">
      <c r="B4501" s="114">
        <v>1199.7999999999499</v>
      </c>
      <c r="C4501" s="11">
        <v>0.99931800846832697</v>
      </c>
      <c r="D4501" s="11">
        <v>6.62125119457171E-4</v>
      </c>
    </row>
    <row r="4502" spans="2:4" x14ac:dyDescent="0.4">
      <c r="B4502" s="114">
        <v>1199.99999999995</v>
      </c>
      <c r="C4502" s="11">
        <v>0.99928599164881204</v>
      </c>
      <c r="D4502" s="11">
        <v>6.9330378071727505E-4</v>
      </c>
    </row>
    <row r="4503" spans="2:4" x14ac:dyDescent="0.4">
      <c r="B4503" s="114">
        <v>1200.19999999995</v>
      </c>
      <c r="C4503" s="11">
        <v>0.99906318836793595</v>
      </c>
      <c r="D4503" s="11">
        <f t="shared" ref="D4503:D4566" si="0">1-C4503</f>
        <v>9.368116320640496E-4</v>
      </c>
    </row>
    <row r="4504" spans="2:4" x14ac:dyDescent="0.4">
      <c r="B4504" s="114">
        <v>1200.3999999999501</v>
      </c>
      <c r="C4504" s="11">
        <v>0.99907138285921904</v>
      </c>
      <c r="D4504" s="11">
        <f t="shared" si="0"/>
        <v>9.2861714078096291E-4</v>
      </c>
    </row>
    <row r="4505" spans="2:4" x14ac:dyDescent="0.4">
      <c r="B4505" s="114">
        <v>1200.5999999999499</v>
      </c>
      <c r="C4505" s="11">
        <v>0.99907866952397195</v>
      </c>
      <c r="D4505" s="11">
        <f t="shared" si="0"/>
        <v>9.213304760280483E-4</v>
      </c>
    </row>
    <row r="4506" spans="2:4" x14ac:dyDescent="0.4">
      <c r="B4506" s="114">
        <v>1200.7999999999499</v>
      </c>
      <c r="C4506" s="11">
        <v>0.99908507062555296</v>
      </c>
      <c r="D4506" s="11">
        <f t="shared" si="0"/>
        <v>9.149293744470377E-4</v>
      </c>
    </row>
    <row r="4507" spans="2:4" x14ac:dyDescent="0.4">
      <c r="B4507" s="114">
        <v>1200.99999999995</v>
      </c>
      <c r="C4507" s="11">
        <v>0.99909060656661397</v>
      </c>
      <c r="D4507" s="11">
        <f t="shared" si="0"/>
        <v>9.0939343338602985E-4</v>
      </c>
    </row>
    <row r="4508" spans="2:4" x14ac:dyDescent="0.4">
      <c r="B4508" s="114">
        <v>1201.19999999995</v>
      </c>
      <c r="C4508" s="11">
        <v>0.99909529578477796</v>
      </c>
      <c r="D4508" s="11">
        <f t="shared" si="0"/>
        <v>9.0470421522204081E-4</v>
      </c>
    </row>
    <row r="4509" spans="2:4" x14ac:dyDescent="0.4">
      <c r="B4509" s="114">
        <v>1201.3999999999501</v>
      </c>
      <c r="C4509" s="11">
        <v>0.99909915468482202</v>
      </c>
      <c r="D4509" s="11">
        <f t="shared" si="0"/>
        <v>9.0084531517797828E-4</v>
      </c>
    </row>
    <row r="4510" spans="2:4" x14ac:dyDescent="0.4">
      <c r="B4510" s="114">
        <v>1201.5999999999499</v>
      </c>
      <c r="C4510" s="11">
        <v>0.99910219759952401</v>
      </c>
      <c r="D4510" s="11">
        <f t="shared" si="0"/>
        <v>8.978024004759888E-4</v>
      </c>
    </row>
    <row r="4511" spans="2:4" x14ac:dyDescent="0.4">
      <c r="B4511" s="114">
        <v>1201.7999999999499</v>
      </c>
      <c r="C4511" s="11">
        <v>0.99910443677210004</v>
      </c>
      <c r="D4511" s="11">
        <f t="shared" si="0"/>
        <v>8.9556322789996479E-4</v>
      </c>
    </row>
    <row r="4512" spans="2:4" x14ac:dyDescent="0.4">
      <c r="B4512" s="114">
        <v>1201.99999999995</v>
      </c>
      <c r="C4512" s="11">
        <v>0.99910588235396403</v>
      </c>
      <c r="D4512" s="11">
        <f t="shared" si="0"/>
        <v>8.9411764603597454E-4</v>
      </c>
    </row>
    <row r="4513" spans="2:4" x14ac:dyDescent="0.4">
      <c r="B4513" s="114">
        <v>1202.19999999995</v>
      </c>
      <c r="C4513" s="11">
        <v>0.99910654240961305</v>
      </c>
      <c r="D4513" s="11">
        <f t="shared" si="0"/>
        <v>8.9345759038694794E-4</v>
      </c>
    </row>
    <row r="4514" spans="2:4" x14ac:dyDescent="0.4">
      <c r="B4514" s="114">
        <v>1202.3999999999501</v>
      </c>
      <c r="C4514" s="11">
        <v>0.99910642291739304</v>
      </c>
      <c r="D4514" s="11">
        <f t="shared" si="0"/>
        <v>8.9357708260695556E-4</v>
      </c>
    </row>
    <row r="4515" spans="2:4" x14ac:dyDescent="0.4">
      <c r="B4515" s="114">
        <v>1202.5999999999499</v>
      </c>
      <c r="C4515" s="11">
        <v>0.99910552779112005</v>
      </c>
      <c r="D4515" s="11">
        <f t="shared" si="0"/>
        <v>8.9447220887994838E-4</v>
      </c>
    </row>
    <row r="4516" spans="2:4" x14ac:dyDescent="0.4">
      <c r="B4516" s="114">
        <v>1202.7999999999499</v>
      </c>
      <c r="C4516" s="11">
        <v>0.99910385890113496</v>
      </c>
      <c r="D4516" s="11">
        <f t="shared" si="0"/>
        <v>8.9614109886504423E-4</v>
      </c>
    </row>
    <row r="4517" spans="2:4" x14ac:dyDescent="0.4">
      <c r="B4517" s="114">
        <v>1202.99999999995</v>
      </c>
      <c r="C4517" s="11">
        <v>0.99910141609217396</v>
      </c>
      <c r="D4517" s="11">
        <f t="shared" si="0"/>
        <v>8.9858390782604491E-4</v>
      </c>
    </row>
    <row r="4518" spans="2:4" x14ac:dyDescent="0.4">
      <c r="B4518" s="114">
        <v>1203.19999999995</v>
      </c>
      <c r="C4518" s="11">
        <v>0.99909819719876103</v>
      </c>
      <c r="D4518" s="11">
        <f t="shared" si="0"/>
        <v>9.0180280123897116E-4</v>
      </c>
    </row>
    <row r="4519" spans="2:4" x14ac:dyDescent="0.4">
      <c r="B4519" s="114">
        <v>1203.3999999999501</v>
      </c>
      <c r="C4519" s="11">
        <v>0.999094198057913</v>
      </c>
      <c r="D4519" s="11">
        <f t="shared" si="0"/>
        <v>9.0580194208700338E-4</v>
      </c>
    </row>
    <row r="4520" spans="2:4" x14ac:dyDescent="0.4">
      <c r="B4520" s="114">
        <v>1203.5999999999499</v>
      </c>
      <c r="C4520" s="11">
        <v>0.99908941251844396</v>
      </c>
      <c r="D4520" s="11">
        <f t="shared" si="0"/>
        <v>9.1058748155603553E-4</v>
      </c>
    </row>
    <row r="4521" spans="2:4" x14ac:dyDescent="0.4">
      <c r="B4521" s="114">
        <v>1203.7999999999499</v>
      </c>
      <c r="C4521" s="11">
        <v>0.99908383244640397</v>
      </c>
      <c r="D4521" s="11">
        <f t="shared" si="0"/>
        <v>9.1616755359602564E-4</v>
      </c>
    </row>
    <row r="4522" spans="2:4" x14ac:dyDescent="0.4">
      <c r="B4522" s="114">
        <v>1203.99999999995</v>
      </c>
      <c r="C4522" s="11">
        <v>0.99907744772718798</v>
      </c>
      <c r="D4522" s="11">
        <f t="shared" si="0"/>
        <v>9.2255227281201613E-4</v>
      </c>
    </row>
    <row r="4523" spans="2:4" x14ac:dyDescent="0.4">
      <c r="B4523" s="114">
        <v>1204.19999999995</v>
      </c>
      <c r="C4523" s="11">
        <v>0.99907024627744501</v>
      </c>
      <c r="D4523" s="11">
        <f t="shared" si="0"/>
        <v>9.2975372255499344E-4</v>
      </c>
    </row>
    <row r="4524" spans="2:4" x14ac:dyDescent="0.4">
      <c r="B4524" s="114">
        <v>1204.3999999999501</v>
      </c>
      <c r="C4524" s="11">
        <v>0.99906221408697604</v>
      </c>
      <c r="D4524" s="11">
        <f t="shared" si="0"/>
        <v>9.3778591302395853E-4</v>
      </c>
    </row>
    <row r="4525" spans="2:4" x14ac:dyDescent="0.4">
      <c r="B4525" s="114">
        <v>1204.5999999999499</v>
      </c>
      <c r="C4525" s="11">
        <v>0.99905333518498896</v>
      </c>
      <c r="D4525" s="11">
        <f t="shared" si="0"/>
        <v>9.466648150110446E-4</v>
      </c>
    </row>
    <row r="4526" spans="2:4" x14ac:dyDescent="0.4">
      <c r="B4526" s="114">
        <v>1204.7999999999499</v>
      </c>
      <c r="C4526" s="11">
        <v>0.99904359162147005</v>
      </c>
      <c r="D4526" s="11">
        <f t="shared" si="0"/>
        <v>9.5640837852994931E-4</v>
      </c>
    </row>
    <row r="4527" spans="2:4" x14ac:dyDescent="0.4">
      <c r="B4527" s="114">
        <v>1204.99999999995</v>
      </c>
      <c r="C4527" s="11">
        <v>0.99903296345969095</v>
      </c>
      <c r="D4527" s="11">
        <f t="shared" si="0"/>
        <v>9.6703654030905195E-4</v>
      </c>
    </row>
    <row r="4528" spans="2:4" x14ac:dyDescent="0.4">
      <c r="B4528" s="114">
        <v>1205.19999999995</v>
      </c>
      <c r="C4528" s="11">
        <v>0.99902142876928202</v>
      </c>
      <c r="D4528" s="11">
        <f t="shared" si="0"/>
        <v>9.7857123071798391E-4</v>
      </c>
    </row>
    <row r="4529" spans="2:4" x14ac:dyDescent="0.4">
      <c r="B4529" s="114">
        <v>1205.3999999999501</v>
      </c>
      <c r="C4529" s="11">
        <v>0.99900896362111902</v>
      </c>
      <c r="D4529" s="11">
        <f t="shared" si="0"/>
        <v>9.9103637888098284E-4</v>
      </c>
    </row>
    <row r="4530" spans="2:4" x14ac:dyDescent="0.4">
      <c r="B4530" s="114">
        <v>1205.5999999999499</v>
      </c>
      <c r="C4530" s="11">
        <v>0.99899554208559105</v>
      </c>
      <c r="D4530" s="11">
        <f t="shared" si="0"/>
        <v>1.0044579144089516E-3</v>
      </c>
    </row>
    <row r="4531" spans="2:4" x14ac:dyDescent="0.4">
      <c r="B4531" s="114">
        <v>1205.7999999999499</v>
      </c>
      <c r="C4531" s="11">
        <v>0.99898113623608997</v>
      </c>
      <c r="D4531" s="11">
        <f t="shared" si="0"/>
        <v>1.0188637639100273E-3</v>
      </c>
    </row>
    <row r="4532" spans="2:4" x14ac:dyDescent="0.4">
      <c r="B4532" s="114">
        <v>1205.99999999995</v>
      </c>
      <c r="C4532" s="11">
        <v>0.99896571615980401</v>
      </c>
      <c r="D4532" s="11">
        <f t="shared" si="0"/>
        <v>1.0342838401959931E-3</v>
      </c>
    </row>
    <row r="4533" spans="2:4" x14ac:dyDescent="0.4">
      <c r="B4533" s="114">
        <v>1206.19999999995</v>
      </c>
      <c r="C4533" s="11">
        <v>0.99894924995368894</v>
      </c>
      <c r="D4533" s="11">
        <f t="shared" si="0"/>
        <v>1.0507500463110553E-3</v>
      </c>
    </row>
    <row r="4534" spans="2:4" x14ac:dyDescent="0.4">
      <c r="B4534" s="114">
        <v>1206.3999999999501</v>
      </c>
      <c r="C4534" s="11">
        <v>0.99893170367442297</v>
      </c>
      <c r="D4534" s="11">
        <f t="shared" si="0"/>
        <v>1.0682963255770339E-3</v>
      </c>
    </row>
    <row r="4535" spans="2:4" x14ac:dyDescent="0.4">
      <c r="B4535" s="114">
        <v>1206.5999999999499</v>
      </c>
      <c r="C4535" s="11">
        <v>0.99891304144188497</v>
      </c>
      <c r="D4535" s="11">
        <f t="shared" si="0"/>
        <v>1.0869585581150254E-3</v>
      </c>
    </row>
    <row r="4536" spans="2:4" x14ac:dyDescent="0.4">
      <c r="B4536" s="114">
        <v>1206.7999999999499</v>
      </c>
      <c r="C4536" s="11">
        <v>0.99889322552648496</v>
      </c>
      <c r="D4536" s="11">
        <f t="shared" si="0"/>
        <v>1.1067744735150375E-3</v>
      </c>
    </row>
    <row r="4537" spans="2:4" x14ac:dyDescent="0.4">
      <c r="B4537" s="114">
        <v>1206.99999999995</v>
      </c>
      <c r="C4537" s="11">
        <v>0.99887221643816904</v>
      </c>
      <c r="D4537" s="11">
        <f t="shared" si="0"/>
        <v>1.127783561830964E-3</v>
      </c>
    </row>
    <row r="4538" spans="2:4" x14ac:dyDescent="0.4">
      <c r="B4538" s="114">
        <v>1207.19999999995</v>
      </c>
      <c r="C4538" s="11">
        <v>0.99884997304374901</v>
      </c>
      <c r="D4538" s="11">
        <f t="shared" si="0"/>
        <v>1.1500269562509935E-3</v>
      </c>
    </row>
    <row r="4539" spans="2:4" x14ac:dyDescent="0.4">
      <c r="B4539" s="114">
        <v>1207.3999999999501</v>
      </c>
      <c r="C4539" s="11">
        <v>0.99882645271842796</v>
      </c>
      <c r="D4539" s="11">
        <f t="shared" si="0"/>
        <v>1.1735472815720405E-3</v>
      </c>
    </row>
    <row r="4540" spans="2:4" x14ac:dyDescent="0.4">
      <c r="B4540" s="114">
        <v>1207.5999999999499</v>
      </c>
      <c r="C4540" s="11">
        <v>0.99880161153760705</v>
      </c>
      <c r="D4540" s="11">
        <f t="shared" si="0"/>
        <v>1.1983884623929519E-3</v>
      </c>
    </row>
    <row r="4541" spans="2:4" x14ac:dyDescent="0.4">
      <c r="B4541" s="114">
        <v>1207.7999999999499</v>
      </c>
      <c r="C4541" s="11">
        <v>0.99877540451645497</v>
      </c>
      <c r="D4541" s="11">
        <f t="shared" si="0"/>
        <v>1.2245954835450323E-3</v>
      </c>
    </row>
    <row r="4542" spans="2:4" x14ac:dyDescent="0.4">
      <c r="B4542" s="114">
        <v>1207.99999999995</v>
      </c>
      <c r="C4542" s="11">
        <v>0.99874778590480096</v>
      </c>
      <c r="D4542" s="11">
        <f t="shared" si="0"/>
        <v>1.2522140951990446E-3</v>
      </c>
    </row>
    <row r="4543" spans="2:4" x14ac:dyDescent="0.4">
      <c r="B4543" s="114">
        <v>1208.19999999995</v>
      </c>
      <c r="C4543" s="11">
        <v>0.99871870958139797</v>
      </c>
      <c r="D4543" s="11">
        <f t="shared" si="0"/>
        <v>1.2812904186020324E-3</v>
      </c>
    </row>
    <row r="4544" spans="2:4" x14ac:dyDescent="0.4">
      <c r="B4544" s="114">
        <v>1208.3999999999501</v>
      </c>
      <c r="C4544" s="11">
        <v>0.99868812960430398</v>
      </c>
      <c r="D4544" s="11">
        <f t="shared" si="0"/>
        <v>1.3118703956960243E-3</v>
      </c>
    </row>
    <row r="4545" spans="2:4" x14ac:dyDescent="0.4">
      <c r="B4545" s="114">
        <v>1208.5999999999499</v>
      </c>
      <c r="C4545" s="11">
        <v>0.99865600064827897</v>
      </c>
      <c r="D4545" s="11">
        <f t="shared" si="0"/>
        <v>1.3439993517210258E-3</v>
      </c>
    </row>
    <row r="4546" spans="2:4" x14ac:dyDescent="0.4">
      <c r="B4546" s="114">
        <v>1208.7999999999499</v>
      </c>
      <c r="C4546" s="11">
        <v>0.998622278589958</v>
      </c>
      <c r="D4546" s="11">
        <f t="shared" si="0"/>
        <v>1.3777214100419988E-3</v>
      </c>
    </row>
    <row r="4547" spans="2:4" x14ac:dyDescent="0.4">
      <c r="B4547" s="114">
        <v>1208.99999999995</v>
      </c>
      <c r="C4547" s="11">
        <v>0.99858692123245196</v>
      </c>
      <c r="D4547" s="11">
        <f t="shared" si="0"/>
        <v>1.4130787675480372E-3</v>
      </c>
    </row>
    <row r="4548" spans="2:4" x14ac:dyDescent="0.4">
      <c r="B4548" s="114">
        <v>1209.19999999995</v>
      </c>
      <c r="C4548" s="11">
        <v>0.99854988914934395</v>
      </c>
      <c r="D4548" s="11">
        <f t="shared" si="0"/>
        <v>1.4501108506560501E-3</v>
      </c>
    </row>
    <row r="4549" spans="2:4" x14ac:dyDescent="0.4">
      <c r="B4549" s="114">
        <v>1209.3999999999501</v>
      </c>
      <c r="C4549" s="11">
        <v>0.99851114666014495</v>
      </c>
      <c r="D4549" s="11">
        <f t="shared" si="0"/>
        <v>1.4888533398550452E-3</v>
      </c>
    </row>
    <row r="4550" spans="2:4" x14ac:dyDescent="0.4">
      <c r="B4550" s="114">
        <v>1209.5999999999499</v>
      </c>
      <c r="C4550" s="11">
        <v>0.99847066294831199</v>
      </c>
      <c r="D4550" s="11">
        <f t="shared" si="0"/>
        <v>1.5293370516880067E-3</v>
      </c>
    </row>
    <row r="4551" spans="2:4" x14ac:dyDescent="0.4">
      <c r="B4551" s="114">
        <v>1209.7999999999499</v>
      </c>
      <c r="C4551" s="11">
        <v>0.99842841333216104</v>
      </c>
      <c r="D4551" s="11">
        <f t="shared" si="0"/>
        <v>1.5715866678389645E-3</v>
      </c>
    </row>
    <row r="4552" spans="2:4" x14ac:dyDescent="0.4">
      <c r="B4552" s="114">
        <v>1209.99999999995</v>
      </c>
      <c r="C4552" s="11">
        <v>0.998384380696408</v>
      </c>
      <c r="D4552" s="11">
        <f t="shared" si="0"/>
        <v>1.6156193035919975E-3</v>
      </c>
    </row>
    <row r="4553" spans="2:4" x14ac:dyDescent="0.4">
      <c r="B4553" s="114">
        <v>1210.19999999995</v>
      </c>
      <c r="C4553" s="11">
        <v>0.99833855706583396</v>
      </c>
      <c r="D4553" s="11">
        <f t="shared" si="0"/>
        <v>1.6614429341660353E-3</v>
      </c>
    </row>
    <row r="4554" spans="2:4" x14ac:dyDescent="0.4">
      <c r="B4554" s="114">
        <v>1210.3999999999501</v>
      </c>
      <c r="C4554" s="11">
        <v>0.99829094529019102</v>
      </c>
      <c r="D4554" s="11">
        <f t="shared" si="0"/>
        <v>1.709054709808977E-3</v>
      </c>
    </row>
    <row r="4555" spans="2:4" x14ac:dyDescent="0.4">
      <c r="B4555" s="114">
        <v>1210.5999999999499</v>
      </c>
      <c r="C4555" s="11">
        <v>0.99824156102608397</v>
      </c>
      <c r="D4555" s="11">
        <f t="shared" si="0"/>
        <v>1.7584389739160322E-3</v>
      </c>
    </row>
    <row r="4556" spans="2:4" x14ac:dyDescent="0.4">
      <c r="B4556" s="114">
        <v>1210.7999999999499</v>
      </c>
      <c r="C4556" s="11">
        <v>0.99819043482977798</v>
      </c>
      <c r="D4556" s="11">
        <f t="shared" si="0"/>
        <v>1.8095651702220161E-3</v>
      </c>
    </row>
    <row r="4557" spans="2:4" x14ac:dyDescent="0.4">
      <c r="B4557" s="114">
        <v>1210.99999999995</v>
      </c>
      <c r="C4557" s="11">
        <v>0.99813761435239201</v>
      </c>
      <c r="D4557" s="11">
        <f t="shared" si="0"/>
        <v>1.8623856476079892E-3</v>
      </c>
    </row>
    <row r="4558" spans="2:4" x14ac:dyDescent="0.4">
      <c r="B4558" s="114">
        <v>1211.19999999995</v>
      </c>
      <c r="C4558" s="11">
        <v>0.99808316662523699</v>
      </c>
      <c r="D4558" s="11">
        <f t="shared" si="0"/>
        <v>1.9168333747630051E-3</v>
      </c>
    </row>
    <row r="4559" spans="2:4" x14ac:dyDescent="0.4">
      <c r="B4559" s="114">
        <v>1211.3999999999501</v>
      </c>
      <c r="C4559" s="11">
        <v>0.99802718038591998</v>
      </c>
      <c r="D4559" s="11">
        <f t="shared" si="0"/>
        <v>1.9728196140800236E-3</v>
      </c>
    </row>
    <row r="4560" spans="2:4" x14ac:dyDescent="0.4">
      <c r="B4560" s="114">
        <v>1211.5999999999499</v>
      </c>
      <c r="C4560" s="11">
        <v>0.99796976838098195</v>
      </c>
      <c r="D4560" s="11">
        <f t="shared" si="0"/>
        <v>2.0302316190180525E-3</v>
      </c>
    </row>
    <row r="4561" spans="2:4" x14ac:dyDescent="0.4">
      <c r="B4561" s="114">
        <v>1211.7999999999499</v>
      </c>
      <c r="C4561" s="11">
        <v>0.99791106956230902</v>
      </c>
      <c r="D4561" s="11">
        <f t="shared" si="0"/>
        <v>2.0889304376909834E-3</v>
      </c>
    </row>
    <row r="4562" spans="2:4" x14ac:dyDescent="0.4">
      <c r="B4562" s="114">
        <v>1211.99999999995</v>
      </c>
      <c r="C4562" s="11">
        <v>0.99785125107729</v>
      </c>
      <c r="D4562" s="11">
        <f t="shared" si="0"/>
        <v>2.1487489227099976E-3</v>
      </c>
    </row>
    <row r="4563" spans="2:4" x14ac:dyDescent="0.4">
      <c r="B4563" s="114">
        <v>1212.19999999995</v>
      </c>
      <c r="C4563" s="11">
        <v>0.99779050990394402</v>
      </c>
      <c r="D4563" s="11">
        <f t="shared" si="0"/>
        <v>2.2094900960559771E-3</v>
      </c>
    </row>
    <row r="4564" spans="2:4" x14ac:dyDescent="0.4">
      <c r="B4564" s="114">
        <v>1212.3999999999501</v>
      </c>
      <c r="C4564" s="11">
        <v>0.99772907396305099</v>
      </c>
      <c r="D4564" s="11">
        <f t="shared" si="0"/>
        <v>2.2709260369490059E-3</v>
      </c>
    </row>
    <row r="4565" spans="2:4" x14ac:dyDescent="0.4">
      <c r="B4565" s="114">
        <v>1212.5999999999499</v>
      </c>
      <c r="C4565" s="11">
        <v>0.99766720279225896</v>
      </c>
      <c r="D4565" s="11">
        <f t="shared" si="0"/>
        <v>2.3327972077410442E-3</v>
      </c>
    </row>
    <row r="4566" spans="2:4" x14ac:dyDescent="0.4">
      <c r="B4566" s="114">
        <v>1212.7999999999499</v>
      </c>
      <c r="C4566" s="11">
        <v>0.997605187403936</v>
      </c>
      <c r="D4566" s="11">
        <f t="shared" si="0"/>
        <v>2.3948125960639999E-3</v>
      </c>
    </row>
    <row r="4567" spans="2:4" x14ac:dyDescent="0.4">
      <c r="B4567" s="114">
        <v>1212.99999999995</v>
      </c>
      <c r="C4567" s="11">
        <v>0.99754334919256704</v>
      </c>
      <c r="D4567" s="11">
        <f t="shared" ref="D4567:D4630" si="1">1-C4567</f>
        <v>2.4566508074329585E-3</v>
      </c>
    </row>
    <row r="4568" spans="2:4" x14ac:dyDescent="0.4">
      <c r="B4568" s="114">
        <v>1213.19999999995</v>
      </c>
      <c r="C4568" s="11">
        <v>0.99748203777287003</v>
      </c>
      <c r="D4568" s="11">
        <f t="shared" si="1"/>
        <v>2.5179622271299662E-3</v>
      </c>
    </row>
    <row r="4569" spans="2:4" x14ac:dyDescent="0.4">
      <c r="B4569" s="114">
        <v>1213.3999999999501</v>
      </c>
      <c r="C4569" s="11">
        <v>0.99742162762612796</v>
      </c>
      <c r="D4569" s="11">
        <f t="shared" si="1"/>
        <v>2.5783723738720399E-3</v>
      </c>
    </row>
    <row r="4570" spans="2:4" x14ac:dyDescent="0.4">
      <c r="B4570" s="114">
        <v>1213.5999999999499</v>
      </c>
      <c r="C4570" s="11">
        <v>0.99736251346900895</v>
      </c>
      <c r="D4570" s="11">
        <f t="shared" si="1"/>
        <v>2.6374865309910511E-3</v>
      </c>
    </row>
    <row r="4571" spans="2:4" x14ac:dyDescent="0.4">
      <c r="B4571" s="114">
        <v>1213.7999999999499</v>
      </c>
      <c r="C4571" s="11">
        <v>0.99730510431175401</v>
      </c>
      <c r="D4571" s="11">
        <f t="shared" si="1"/>
        <v>2.6948956882459907E-3</v>
      </c>
    </row>
    <row r="4572" spans="2:4" x14ac:dyDescent="0.4">
      <c r="B4572" s="114">
        <v>1213.99999999995</v>
      </c>
      <c r="C4572" s="11">
        <v>0.99724981623824704</v>
      </c>
      <c r="D4572" s="11">
        <f t="shared" si="1"/>
        <v>2.7501837617529556E-3</v>
      </c>
    </row>
    <row r="4573" spans="2:4" x14ac:dyDescent="0.4">
      <c r="B4573" s="114">
        <v>1214.19999999995</v>
      </c>
      <c r="C4573" s="11">
        <v>0.99719706407624198</v>
      </c>
      <c r="D4573" s="11">
        <f t="shared" si="1"/>
        <v>2.8029359237580209E-3</v>
      </c>
    </row>
    <row r="4574" spans="2:4" x14ac:dyDescent="0.4">
      <c r="B4574" s="114">
        <v>1214.3999999999501</v>
      </c>
      <c r="C4574" s="11">
        <v>0.99714725219784195</v>
      </c>
      <c r="D4574" s="11">
        <f t="shared" si="1"/>
        <v>2.852747802158051E-3</v>
      </c>
    </row>
    <row r="4575" spans="2:4" x14ac:dyDescent="0.4">
      <c r="B4575" s="114">
        <v>1214.5999999999499</v>
      </c>
      <c r="C4575" s="11">
        <v>0.997100764253111</v>
      </c>
      <c r="D4575" s="11">
        <f t="shared" si="1"/>
        <v>2.8992357468889951E-3</v>
      </c>
    </row>
    <row r="4576" spans="2:4" x14ac:dyDescent="0.4">
      <c r="B4576" s="114">
        <v>1214.7999999999499</v>
      </c>
      <c r="C4576" s="11">
        <v>0.99705795268319597</v>
      </c>
      <c r="D4576" s="11">
        <f t="shared" si="1"/>
        <v>2.9420473168040306E-3</v>
      </c>
    </row>
    <row r="4577" spans="2:4" x14ac:dyDescent="0.4">
      <c r="B4577" s="114">
        <v>1214.99999999995</v>
      </c>
      <c r="C4577" s="11">
        <v>0.99701912836221296</v>
      </c>
      <c r="D4577" s="11">
        <f t="shared" si="1"/>
        <v>2.9808716377870415E-3</v>
      </c>
    </row>
    <row r="4578" spans="2:4" x14ac:dyDescent="0.4">
      <c r="B4578" s="114">
        <v>1215.19999999995</v>
      </c>
      <c r="C4578" s="11">
        <v>0.996984550759896</v>
      </c>
      <c r="D4578" s="11">
        <f t="shared" si="1"/>
        <v>3.0154492401039956E-3</v>
      </c>
    </row>
    <row r="4579" spans="2:4" x14ac:dyDescent="0.4">
      <c r="B4579" s="114">
        <v>1215.3999999999501</v>
      </c>
      <c r="C4579" s="11">
        <v>0.99695441909161797</v>
      </c>
      <c r="D4579" s="11">
        <f t="shared" si="1"/>
        <v>3.0455809083820284E-3</v>
      </c>
    </row>
    <row r="4580" spans="2:4" x14ac:dyDescent="0.4">
      <c r="B4580" s="114">
        <v>1215.5999999999499</v>
      </c>
      <c r="C4580" s="11">
        <v>0.99692886491030797</v>
      </c>
      <c r="D4580" s="11">
        <f t="shared" si="1"/>
        <v>3.0711350896920342E-3</v>
      </c>
    </row>
    <row r="4581" spans="2:4" x14ac:dyDescent="0.4">
      <c r="B4581" s="114">
        <v>1215.7999999999499</v>
      </c>
      <c r="C4581" s="11">
        <v>0.99690794656491899</v>
      </c>
      <c r="D4581" s="11">
        <f t="shared" si="1"/>
        <v>3.0920534350810103E-3</v>
      </c>
    </row>
    <row r="4582" spans="2:4" x14ac:dyDescent="0.4">
      <c r="B4582" s="114">
        <v>1215.99999999995</v>
      </c>
      <c r="C4582" s="11">
        <v>0.99689164591088097</v>
      </c>
      <c r="D4582" s="11">
        <f t="shared" si="1"/>
        <v>3.1083540891190253E-3</v>
      </c>
    </row>
    <row r="4583" spans="2:4" x14ac:dyDescent="0.4">
      <c r="B4583" s="114">
        <v>1216.19999999995</v>
      </c>
      <c r="C4583" s="11">
        <v>0.99687986761782998</v>
      </c>
      <c r="D4583" s="11">
        <f t="shared" si="1"/>
        <v>3.1201323821700155E-3</v>
      </c>
    </row>
    <row r="4584" spans="2:4" x14ac:dyDescent="0.4">
      <c r="B4584" s="114">
        <v>1216.3999999999501</v>
      </c>
      <c r="C4584" s="11">
        <v>0.99687244144241904</v>
      </c>
      <c r="D4584" s="11">
        <f t="shared" si="1"/>
        <v>3.1275585575809561E-3</v>
      </c>
    </row>
    <row r="4585" spans="2:4" x14ac:dyDescent="0.4">
      <c r="B4585" s="114">
        <v>1216.5999999999499</v>
      </c>
      <c r="C4585" s="11">
        <v>0.99686912807122796</v>
      </c>
      <c r="D4585" s="11">
        <f t="shared" si="1"/>
        <v>3.1308719287720388E-3</v>
      </c>
    </row>
    <row r="4586" spans="2:4" x14ac:dyDescent="0.4">
      <c r="B4586" s="114">
        <v>1216.7999999999499</v>
      </c>
      <c r="C4586" s="11">
        <v>0.99686962899889897</v>
      </c>
      <c r="D4586" s="11">
        <f t="shared" si="1"/>
        <v>3.1303710011010288E-3</v>
      </c>
    </row>
    <row r="4587" spans="2:4" x14ac:dyDescent="0.4">
      <c r="B4587" s="114">
        <v>1216.99999999995</v>
      </c>
      <c r="C4587" s="11">
        <v>0.99687360137689396</v>
      </c>
      <c r="D4587" s="11">
        <f t="shared" si="1"/>
        <v>3.1263986231060414E-3</v>
      </c>
    </row>
    <row r="4588" spans="2:4" x14ac:dyDescent="0.4">
      <c r="B4588" s="114">
        <v>1217.19999999995</v>
      </c>
      <c r="C4588" s="11">
        <v>0.99688067906441902</v>
      </c>
      <c r="D4588" s="11">
        <f t="shared" si="1"/>
        <v>3.1193209355809826E-3</v>
      </c>
    </row>
    <row r="4589" spans="2:4" x14ac:dyDescent="0.4">
      <c r="B4589" s="114">
        <v>1217.3999999999501</v>
      </c>
      <c r="C4589" s="11">
        <v>0.99689050126882395</v>
      </c>
      <c r="D4589" s="11">
        <f t="shared" si="1"/>
        <v>3.1094987311760525E-3</v>
      </c>
    </row>
    <row r="4590" spans="2:4" x14ac:dyDescent="0.4">
      <c r="B4590" s="114">
        <v>1217.5999999999499</v>
      </c>
      <c r="C4590" s="11">
        <v>0.99690274982623805</v>
      </c>
      <c r="D4590" s="11">
        <f t="shared" si="1"/>
        <v>3.0972501737619451E-3</v>
      </c>
    </row>
    <row r="4591" spans="2:4" x14ac:dyDescent="0.4">
      <c r="B4591" s="114">
        <v>1217.7999999999499</v>
      </c>
      <c r="C4591" s="11">
        <v>0.99691719467978301</v>
      </c>
      <c r="D4591" s="11">
        <f t="shared" si="1"/>
        <v>3.0828053202169858E-3</v>
      </c>
    </row>
    <row r="4592" spans="2:4" x14ac:dyDescent="0.4">
      <c r="B4592" s="114">
        <v>1217.99999999995</v>
      </c>
      <c r="C4592" s="11">
        <v>0.99693374359457698</v>
      </c>
      <c r="D4592" s="11">
        <f t="shared" si="1"/>
        <v>3.0662564054230179E-3</v>
      </c>
    </row>
    <row r="4593" spans="2:4" x14ac:dyDescent="0.4">
      <c r="B4593" s="114">
        <v>1218.19999999995</v>
      </c>
      <c r="C4593" s="11">
        <v>0.99695248603053799</v>
      </c>
      <c r="D4593" s="11">
        <f t="shared" si="1"/>
        <v>3.0475139694620124E-3</v>
      </c>
    </row>
    <row r="4594" spans="2:4" x14ac:dyDescent="0.4">
      <c r="B4594" s="114">
        <v>1218.3999999999501</v>
      </c>
      <c r="C4594" s="11">
        <v>0.99697371335104401</v>
      </c>
      <c r="D4594" s="11">
        <f t="shared" si="1"/>
        <v>3.0262866489559892E-3</v>
      </c>
    </row>
    <row r="4595" spans="2:4" x14ac:dyDescent="0.4">
      <c r="B4595" s="114">
        <v>1218.5999999999499</v>
      </c>
      <c r="C4595" s="11">
        <v>0.99699789239599801</v>
      </c>
      <c r="D4595" s="11">
        <f t="shared" si="1"/>
        <v>3.0021076040019912E-3</v>
      </c>
    </row>
    <row r="4596" spans="2:4" x14ac:dyDescent="0.4">
      <c r="B4596" s="114">
        <v>1218.7999999999499</v>
      </c>
      <c r="C4596" s="11">
        <v>0.99702557427808003</v>
      </c>
      <c r="D4596" s="11">
        <f t="shared" si="1"/>
        <v>2.974425721919971E-3</v>
      </c>
    </row>
    <row r="4597" spans="2:4" x14ac:dyDescent="0.4">
      <c r="B4597" s="114">
        <v>1218.99999999995</v>
      </c>
      <c r="C4597" s="11">
        <v>0.99705724235216397</v>
      </c>
      <c r="D4597" s="11">
        <f t="shared" si="1"/>
        <v>2.9427576478360251E-3</v>
      </c>
    </row>
    <row r="4598" spans="2:4" x14ac:dyDescent="0.4">
      <c r="B4598" s="114">
        <v>1219.19999999995</v>
      </c>
      <c r="C4598" s="11">
        <v>0.99709313817189404</v>
      </c>
      <c r="D4598" s="11">
        <f t="shared" si="1"/>
        <v>2.9068618281059555E-3</v>
      </c>
    </row>
    <row r="4599" spans="2:4" x14ac:dyDescent="0.4">
      <c r="B4599" s="114">
        <v>1219.3999999999501</v>
      </c>
      <c r="C4599" s="11">
        <v>0.99713313075370502</v>
      </c>
      <c r="D4599" s="11">
        <f t="shared" si="1"/>
        <v>2.8668692462949785E-3</v>
      </c>
    </row>
    <row r="4600" spans="2:4" x14ac:dyDescent="0.4">
      <c r="B4600" s="114">
        <v>1219.5999999999499</v>
      </c>
      <c r="C4600" s="11">
        <v>0.99717668668289805</v>
      </c>
      <c r="D4600" s="11">
        <f t="shared" si="1"/>
        <v>2.8233133171019498E-3</v>
      </c>
    </row>
    <row r="4601" spans="2:4" x14ac:dyDescent="0.4">
      <c r="B4601" s="114">
        <v>1219.7999999999499</v>
      </c>
      <c r="C4601" s="11">
        <v>0.99722295327311095</v>
      </c>
      <c r="D4601" s="11">
        <f t="shared" si="1"/>
        <v>2.7770467268890542E-3</v>
      </c>
    </row>
    <row r="4602" spans="2:4" x14ac:dyDescent="0.4">
      <c r="B4602" s="114">
        <v>1219.99999999995</v>
      </c>
      <c r="C4602" s="11">
        <v>0.99727091410273605</v>
      </c>
      <c r="D4602" s="11">
        <f t="shared" si="1"/>
        <v>2.7290858972639498E-3</v>
      </c>
    </row>
    <row r="4603" spans="2:4" x14ac:dyDescent="0.4">
      <c r="B4603" s="114">
        <v>1220.19999999995</v>
      </c>
      <c r="C4603" s="11">
        <v>0.99731955238316405</v>
      </c>
      <c r="D4603" s="11">
        <f t="shared" si="1"/>
        <v>2.6804476168359459E-3</v>
      </c>
    </row>
    <row r="4604" spans="2:4" x14ac:dyDescent="0.4">
      <c r="B4604" s="114">
        <v>1220.3999999999501</v>
      </c>
      <c r="C4604" s="11">
        <v>0.99736797190898296</v>
      </c>
      <c r="D4604" s="11">
        <f t="shared" si="1"/>
        <v>2.6320280910170357E-3</v>
      </c>
    </row>
    <row r="4605" spans="2:4" x14ac:dyDescent="0.4">
      <c r="B4605" s="114">
        <v>1220.5999999999499</v>
      </c>
      <c r="C4605" s="11">
        <v>0.99741545793946296</v>
      </c>
      <c r="D4605" s="11">
        <f t="shared" si="1"/>
        <v>2.5845420605370428E-3</v>
      </c>
    </row>
    <row r="4606" spans="2:4" x14ac:dyDescent="0.4">
      <c r="B4606" s="114">
        <v>1220.7999999999499</v>
      </c>
      <c r="C4606" s="11">
        <v>0.99746148679054603</v>
      </c>
      <c r="D4606" s="11">
        <f t="shared" si="1"/>
        <v>2.5385132094539742E-3</v>
      </c>
    </row>
    <row r="4607" spans="2:4" x14ac:dyDescent="0.4">
      <c r="B4607" s="114">
        <v>1220.99999999995</v>
      </c>
      <c r="C4607" s="11">
        <v>0.99750570394510096</v>
      </c>
      <c r="D4607" s="11">
        <f t="shared" si="1"/>
        <v>2.4942960548990367E-3</v>
      </c>
    </row>
    <row r="4608" spans="2:4" x14ac:dyDescent="0.4">
      <c r="B4608" s="114">
        <v>1221.19999999995</v>
      </c>
      <c r="C4608" s="11">
        <v>0.99754788918829695</v>
      </c>
      <c r="D4608" s="11">
        <f t="shared" si="1"/>
        <v>2.4521108117030455E-3</v>
      </c>
    </row>
    <row r="4609" spans="2:4" x14ac:dyDescent="0.4">
      <c r="B4609" s="114">
        <v>1221.3999999999501</v>
      </c>
      <c r="C4609" s="11">
        <v>0.99758792095343796</v>
      </c>
      <c r="D4609" s="11">
        <f t="shared" si="1"/>
        <v>2.4120790465620434E-3</v>
      </c>
    </row>
    <row r="4610" spans="2:4" x14ac:dyDescent="0.4">
      <c r="B4610" s="114">
        <v>1221.5999999999499</v>
      </c>
      <c r="C4610" s="11">
        <v>0.99762574585081398</v>
      </c>
      <c r="D4610" s="11">
        <f t="shared" si="1"/>
        <v>2.374254149186017E-3</v>
      </c>
    </row>
    <row r="4611" spans="2:4" x14ac:dyDescent="0.4">
      <c r="B4611" s="114">
        <v>1221.7999999999499</v>
      </c>
      <c r="C4611" s="11">
        <v>0.99766135515737797</v>
      </c>
      <c r="D4611" s="11">
        <f t="shared" si="1"/>
        <v>2.3386448426220285E-3</v>
      </c>
    </row>
    <row r="4612" spans="2:4" x14ac:dyDescent="0.4">
      <c r="B4612" s="114">
        <v>1221.99999999995</v>
      </c>
      <c r="C4612" s="11">
        <v>0.99769476785319899</v>
      </c>
      <c r="D4612" s="11">
        <f t="shared" si="1"/>
        <v>2.3052321468010062E-3</v>
      </c>
    </row>
    <row r="4613" spans="2:4" x14ac:dyDescent="0.4">
      <c r="B4613" s="114">
        <v>1222.19999999995</v>
      </c>
      <c r="C4613" s="11">
        <v>0.99772601895447</v>
      </c>
      <c r="D4613" s="11">
        <f t="shared" si="1"/>
        <v>2.2739810455300047E-3</v>
      </c>
    </row>
    <row r="4614" spans="2:4" x14ac:dyDescent="0.4">
      <c r="B4614" s="114">
        <v>1222.3999999999501</v>
      </c>
      <c r="C4614" s="11">
        <v>0.99775515177186302</v>
      </c>
      <c r="D4614" s="11">
        <f t="shared" si="1"/>
        <v>2.2448482281369753E-3</v>
      </c>
    </row>
    <row r="4615" spans="2:4" x14ac:dyDescent="0.4">
      <c r="B4615" s="114">
        <v>1222.5999999999499</v>
      </c>
      <c r="C4615" s="11">
        <v>0.997782212932252</v>
      </c>
      <c r="D4615" s="11">
        <f t="shared" si="1"/>
        <v>2.2177870677480005E-3</v>
      </c>
    </row>
    <row r="4616" spans="2:4" x14ac:dyDescent="0.4">
      <c r="B4616" s="114">
        <v>1222.7999999999499</v>
      </c>
      <c r="C4616" s="11">
        <v>0.99780724927483799</v>
      </c>
      <c r="D4616" s="11">
        <f t="shared" si="1"/>
        <v>2.1927507251620071E-3</v>
      </c>
    </row>
    <row r="4617" spans="2:4" x14ac:dyDescent="0.4">
      <c r="B4617" s="114">
        <v>1222.99999999995</v>
      </c>
      <c r="C4617" s="11">
        <v>0.99783030596845901</v>
      </c>
      <c r="D4617" s="11">
        <f t="shared" si="1"/>
        <v>2.1696940315409918E-3</v>
      </c>
    </row>
    <row r="4618" spans="2:4" x14ac:dyDescent="0.4">
      <c r="B4618" s="114">
        <v>1223.19999999995</v>
      </c>
      <c r="C4618" s="11">
        <v>0.99785142540614402</v>
      </c>
      <c r="D4618" s="11">
        <f t="shared" si="1"/>
        <v>2.1485745938559786E-3</v>
      </c>
    </row>
    <row r="4619" spans="2:4" x14ac:dyDescent="0.4">
      <c r="B4619" s="114">
        <v>1223.3999999999501</v>
      </c>
      <c r="C4619" s="11">
        <v>0.997870646581974</v>
      </c>
      <c r="D4619" s="11">
        <f t="shared" si="1"/>
        <v>2.1293534180260032E-3</v>
      </c>
    </row>
    <row r="4620" spans="2:4" x14ac:dyDescent="0.4">
      <c r="B4620" s="114">
        <v>1223.5999999999499</v>
      </c>
      <c r="C4620" s="11">
        <v>0.99788800475932504</v>
      </c>
      <c r="D4620" s="11">
        <f t="shared" si="1"/>
        <v>2.1119952406749576E-3</v>
      </c>
    </row>
    <row r="4621" spans="2:4" x14ac:dyDescent="0.4">
      <c r="B4621" s="114">
        <v>1223.7999999999499</v>
      </c>
      <c r="C4621" s="11">
        <v>0.99790353130790799</v>
      </c>
      <c r="D4621" s="11">
        <f t="shared" si="1"/>
        <v>2.0964686920920128E-3</v>
      </c>
    </row>
    <row r="4622" spans="2:4" x14ac:dyDescent="0.4">
      <c r="B4622" s="114">
        <v>1223.99999999995</v>
      </c>
      <c r="C4622" s="11">
        <v>0.99791725363353301</v>
      </c>
      <c r="D4622" s="11">
        <f t="shared" si="1"/>
        <v>2.0827463664669921E-3</v>
      </c>
    </row>
    <row r="4623" spans="2:4" x14ac:dyDescent="0.4">
      <c r="B4623" s="114">
        <v>1224.19999999995</v>
      </c>
      <c r="C4623" s="11">
        <v>0.99792919515024503</v>
      </c>
      <c r="D4623" s="11">
        <f t="shared" si="1"/>
        <v>2.0708048497549703E-3</v>
      </c>
    </row>
    <row r="4624" spans="2:4" x14ac:dyDescent="0.4">
      <c r="B4624" s="114">
        <v>1224.3999999999501</v>
      </c>
      <c r="C4624" s="11">
        <v>0.99793937526085297</v>
      </c>
      <c r="D4624" s="11">
        <f t="shared" si="1"/>
        <v>2.0606247391470323E-3</v>
      </c>
    </row>
    <row r="4625" spans="2:4" x14ac:dyDescent="0.4">
      <c r="B4625" s="114">
        <v>1224.5999999999499</v>
      </c>
      <c r="C4625" s="11">
        <v>0.99794780935785099</v>
      </c>
      <c r="D4625" s="11">
        <f t="shared" si="1"/>
        <v>2.0521906421490099E-3</v>
      </c>
    </row>
    <row r="4626" spans="2:4" x14ac:dyDescent="0.4">
      <c r="B4626" s="114">
        <v>1224.7999999999499</v>
      </c>
      <c r="C4626" s="11">
        <v>0.99795450881305703</v>
      </c>
      <c r="D4626" s="11">
        <f t="shared" si="1"/>
        <v>2.0454911869429715E-3</v>
      </c>
    </row>
    <row r="4627" spans="2:4" x14ac:dyDescent="0.4">
      <c r="B4627" s="114">
        <v>1224.99999999995</v>
      </c>
      <c r="C4627" s="11">
        <v>0.997959480950671</v>
      </c>
      <c r="D4627" s="11">
        <f t="shared" si="1"/>
        <v>2.0405190493290037E-3</v>
      </c>
    </row>
    <row r="4628" spans="2:4" x14ac:dyDescent="0.4">
      <c r="B4628" s="114">
        <v>1225.19999999995</v>
      </c>
      <c r="C4628" s="11">
        <v>0.99796272900430605</v>
      </c>
      <c r="D4628" s="11">
        <f t="shared" si="1"/>
        <v>2.0372709956939516E-3</v>
      </c>
    </row>
    <row r="4629" spans="2:4" x14ac:dyDescent="0.4">
      <c r="B4629" s="114">
        <v>1225.3999999999501</v>
      </c>
      <c r="C4629" s="11">
        <v>0.997964252056321</v>
      </c>
      <c r="D4629" s="11">
        <f t="shared" si="1"/>
        <v>2.0357479436790005E-3</v>
      </c>
    </row>
    <row r="4630" spans="2:4" x14ac:dyDescent="0.4">
      <c r="B4630" s="114">
        <v>1225.5999999999499</v>
      </c>
      <c r="C4630" s="11">
        <v>0.99796404495874302</v>
      </c>
      <c r="D4630" s="11">
        <f t="shared" si="1"/>
        <v>2.035955041256976E-3</v>
      </c>
    </row>
    <row r="4631" spans="2:4" x14ac:dyDescent="0.4">
      <c r="B4631" s="114">
        <v>1225.7999999999499</v>
      </c>
      <c r="C4631" s="11">
        <v>0.99796209823516502</v>
      </c>
      <c r="D4631" s="11">
        <f t="shared" ref="D4631:D4694" si="2">1-C4631</f>
        <v>2.0379017648349818E-3</v>
      </c>
    </row>
    <row r="4632" spans="2:4" x14ac:dyDescent="0.4">
      <c r="B4632" s="114">
        <v>1225.99999999995</v>
      </c>
      <c r="C4632" s="11">
        <v>0.99795839796313901</v>
      </c>
      <c r="D4632" s="11">
        <f t="shared" si="2"/>
        <v>2.04160203686099E-3</v>
      </c>
    </row>
    <row r="4633" spans="2:4" x14ac:dyDescent="0.4">
      <c r="B4633" s="114">
        <v>1226.19999999995</v>
      </c>
      <c r="C4633" s="11">
        <v>0.99795292563770999</v>
      </c>
      <c r="D4633" s="11">
        <f t="shared" si="2"/>
        <v>2.0470743622900134E-3</v>
      </c>
    </row>
    <row r="4634" spans="2:4" x14ac:dyDescent="0.4">
      <c r="B4634" s="114">
        <v>1226.3999999999501</v>
      </c>
      <c r="C4634" s="11">
        <v>0.99794565801725399</v>
      </c>
      <c r="D4634" s="11">
        <f t="shared" si="2"/>
        <v>2.0543419827460108E-3</v>
      </c>
    </row>
    <row r="4635" spans="2:4" x14ac:dyDescent="0.4">
      <c r="B4635" s="114">
        <v>1226.5999999999499</v>
      </c>
      <c r="C4635" s="11">
        <v>0.99793656693963795</v>
      </c>
      <c r="D4635" s="11">
        <f t="shared" si="2"/>
        <v>2.0634330603620521E-3</v>
      </c>
    </row>
    <row r="4636" spans="2:4" x14ac:dyDescent="0.4">
      <c r="B4636" s="114">
        <v>1226.7999999999499</v>
      </c>
      <c r="C4636" s="11">
        <v>0.99792561911704103</v>
      </c>
      <c r="D4636" s="11">
        <f t="shared" si="2"/>
        <v>2.0743808829589705E-3</v>
      </c>
    </row>
    <row r="4637" spans="2:4" x14ac:dyDescent="0.4">
      <c r="B4637" s="114">
        <v>1226.99999999995</v>
      </c>
      <c r="C4637" s="11">
        <v>0.99791277590727001</v>
      </c>
      <c r="D4637" s="11">
        <f t="shared" si="2"/>
        <v>2.087224092729989E-3</v>
      </c>
    </row>
    <row r="4638" spans="2:4" x14ac:dyDescent="0.4">
      <c r="B4638" s="114">
        <v>1227.19999999995</v>
      </c>
      <c r="C4638" s="11">
        <v>0.99789799305876903</v>
      </c>
      <c r="D4638" s="11">
        <f t="shared" si="2"/>
        <v>2.1020069412309716E-3</v>
      </c>
    </row>
    <row r="4639" spans="2:4" x14ac:dyDescent="0.4">
      <c r="B4639" s="114">
        <v>1227.3999999999501</v>
      </c>
      <c r="C4639" s="11">
        <v>0.99788122042723404</v>
      </c>
      <c r="D4639" s="11">
        <f t="shared" si="2"/>
        <v>2.1187795727659609E-3</v>
      </c>
    </row>
    <row r="4640" spans="2:4" x14ac:dyDescent="0.4">
      <c r="B4640" s="114">
        <v>1227.5999999999499</v>
      </c>
      <c r="C4640" s="11">
        <v>0.99786240166198803</v>
      </c>
      <c r="D4640" s="11">
        <f t="shared" si="2"/>
        <v>2.1375983380119701E-3</v>
      </c>
    </row>
    <row r="4641" spans="2:4" x14ac:dyDescent="0.4">
      <c r="B4641" s="114">
        <v>1227.7999999999499</v>
      </c>
      <c r="C4641" s="11">
        <v>0.99784147385941302</v>
      </c>
      <c r="D4641" s="11">
        <f t="shared" si="2"/>
        <v>2.1585261405869804E-3</v>
      </c>
    </row>
    <row r="4642" spans="2:4" x14ac:dyDescent="0.4">
      <c r="B4642" s="114">
        <v>1227.99999999995</v>
      </c>
      <c r="C4642" s="11">
        <v>0.99781836718143302</v>
      </c>
      <c r="D4642" s="11">
        <f t="shared" si="2"/>
        <v>2.1816328185669809E-3</v>
      </c>
    </row>
    <row r="4643" spans="2:4" x14ac:dyDescent="0.4">
      <c r="B4643" s="114">
        <v>1228.19999999995</v>
      </c>
      <c r="C4643" s="11">
        <v>0.99779300450494401</v>
      </c>
      <c r="D4643" s="11">
        <f t="shared" si="2"/>
        <v>2.2069954950559856E-3</v>
      </c>
    </row>
    <row r="4644" spans="2:4" x14ac:dyDescent="0.4">
      <c r="B4644" s="114">
        <v>1228.3999999999501</v>
      </c>
      <c r="C4644" s="11">
        <v>0.997765301195638</v>
      </c>
      <c r="D4644" s="11">
        <f t="shared" si="2"/>
        <v>2.2346988043620009E-3</v>
      </c>
    </row>
    <row r="4645" spans="2:4" x14ac:dyDescent="0.4">
      <c r="B4645" s="114">
        <v>1228.5999999999499</v>
      </c>
      <c r="C4645" s="11">
        <v>0.99773516444562804</v>
      </c>
      <c r="D4645" s="11">
        <f t="shared" si="2"/>
        <v>2.2648355543719578E-3</v>
      </c>
    </row>
    <row r="4646" spans="2:4" x14ac:dyDescent="0.4">
      <c r="B4646" s="114">
        <v>1228.7999999999499</v>
      </c>
      <c r="C4646" s="11">
        <v>0.99770249266803102</v>
      </c>
      <c r="D4646" s="11">
        <f t="shared" si="2"/>
        <v>2.2975073319689843E-3</v>
      </c>
    </row>
    <row r="4647" spans="2:4" x14ac:dyDescent="0.4">
      <c r="B4647" s="114">
        <v>1228.99999999995</v>
      </c>
      <c r="C4647" s="11">
        <v>0.997667174905285</v>
      </c>
      <c r="D4647" s="11">
        <f t="shared" si="2"/>
        <v>2.3328250947149964E-3</v>
      </c>
    </row>
    <row r="4648" spans="2:4" x14ac:dyDescent="0.4">
      <c r="B4648" s="114">
        <v>1229.19999999995</v>
      </c>
      <c r="C4648" s="11">
        <v>0.99762909018410095</v>
      </c>
      <c r="D4648" s="11">
        <f t="shared" si="2"/>
        <v>2.3709098158990471E-3</v>
      </c>
    </row>
    <row r="4649" spans="2:4" x14ac:dyDescent="0.4">
      <c r="B4649" s="114">
        <v>1229.3999999999501</v>
      </c>
      <c r="C4649" s="11">
        <v>0.99758810681399501</v>
      </c>
      <c r="D4649" s="11">
        <f t="shared" si="2"/>
        <v>2.4118931860049875E-3</v>
      </c>
    </row>
    <row r="4650" spans="2:4" x14ac:dyDescent="0.4">
      <c r="B4650" s="114">
        <v>1229.5999999999499</v>
      </c>
      <c r="C4650" s="11">
        <v>0.99754408162514996</v>
      </c>
      <c r="D4650" s="11">
        <f t="shared" si="2"/>
        <v>2.4559183748500413E-3</v>
      </c>
    </row>
    <row r="4651" spans="2:4" x14ac:dyDescent="0.4">
      <c r="B4651" s="114">
        <v>1229.7999999999499</v>
      </c>
      <c r="C4651" s="11">
        <v>0.99749685914230501</v>
      </c>
      <c r="D4651" s="11">
        <f t="shared" si="2"/>
        <v>2.5031408576949854E-3</v>
      </c>
    </row>
    <row r="4652" spans="2:4" x14ac:dyDescent="0.4">
      <c r="B4652" s="114">
        <v>1229.99999999995</v>
      </c>
      <c r="C4652" s="11">
        <v>0.99744627069092995</v>
      </c>
      <c r="D4652" s="11">
        <f t="shared" si="2"/>
        <v>2.5537293090700519E-3</v>
      </c>
    </row>
    <row r="4653" spans="2:4" x14ac:dyDescent="0.4">
      <c r="B4653" s="114">
        <v>1230.19999999995</v>
      </c>
      <c r="C4653" s="11">
        <v>0.997392133199415</v>
      </c>
      <c r="D4653" s="11">
        <f t="shared" si="2"/>
        <v>2.6078668005850014E-3</v>
      </c>
    </row>
    <row r="4654" spans="2:4" x14ac:dyDescent="0.4">
      <c r="B4654" s="114">
        <v>1230.3999999999501</v>
      </c>
      <c r="C4654" s="11">
        <v>0.99733424736740195</v>
      </c>
      <c r="D4654" s="11">
        <f t="shared" si="2"/>
        <v>2.6657526325980507E-3</v>
      </c>
    </row>
    <row r="4655" spans="2:4" x14ac:dyDescent="0.4">
      <c r="B4655" s="114">
        <v>1230.5999999999499</v>
      </c>
      <c r="C4655" s="11">
        <v>0.99727239706764803</v>
      </c>
      <c r="D4655" s="11">
        <f t="shared" si="2"/>
        <v>2.727602932351969E-3</v>
      </c>
    </row>
    <row r="4656" spans="2:4" x14ac:dyDescent="0.4">
      <c r="B4656" s="114">
        <v>1230.7999999999499</v>
      </c>
      <c r="C4656" s="11">
        <v>0.99720634832050603</v>
      </c>
      <c r="D4656" s="11">
        <f t="shared" si="2"/>
        <v>2.7936516794939692E-3</v>
      </c>
    </row>
    <row r="4657" spans="2:4" x14ac:dyDescent="0.4">
      <c r="B4657" s="114">
        <v>1230.99999999995</v>
      </c>
      <c r="C4657" s="11">
        <v>0.99713584797303101</v>
      </c>
      <c r="D4657" s="11">
        <f t="shared" si="2"/>
        <v>2.8641520269689913E-3</v>
      </c>
    </row>
    <row r="4658" spans="2:4" x14ac:dyDescent="0.4">
      <c r="B4658" s="114">
        <v>1231.19999999995</v>
      </c>
      <c r="C4658" s="11">
        <v>0.99706062229533299</v>
      </c>
      <c r="D4658" s="11">
        <f t="shared" si="2"/>
        <v>2.9393777046670122E-3</v>
      </c>
    </row>
    <row r="4659" spans="2:4" x14ac:dyDescent="0.4">
      <c r="B4659" s="114">
        <v>1231.3999999999501</v>
      </c>
      <c r="C4659" s="11">
        <v>0.99698037549834795</v>
      </c>
      <c r="D4659" s="11">
        <f t="shared" si="2"/>
        <v>3.0196245016520518E-3</v>
      </c>
    </row>
    <row r="4660" spans="2:4" x14ac:dyDescent="0.4">
      <c r="B4660" s="114">
        <v>1231.5999999999499</v>
      </c>
      <c r="C4660" s="11">
        <v>0.99689478817959598</v>
      </c>
      <c r="D4660" s="11">
        <f t="shared" si="2"/>
        <v>3.1052118204040191E-3</v>
      </c>
    </row>
    <row r="4661" spans="2:4" x14ac:dyDescent="0.4">
      <c r="B4661" s="114">
        <v>1231.7999999999499</v>
      </c>
      <c r="C4661" s="11">
        <v>0.99680351570885495</v>
      </c>
      <c r="D4661" s="11">
        <f t="shared" si="2"/>
        <v>3.1964842911450519E-3</v>
      </c>
    </row>
    <row r="4662" spans="2:4" x14ac:dyDescent="0.4">
      <c r="B4662" s="114">
        <v>1231.99999999995</v>
      </c>
      <c r="C4662" s="11">
        <v>0.99670618657078303</v>
      </c>
      <c r="D4662" s="11">
        <f t="shared" si="2"/>
        <v>3.2938134292169741E-3</v>
      </c>
    </row>
    <row r="4663" spans="2:4" x14ac:dyDescent="0.4">
      <c r="B4663" s="114">
        <v>1232.19999999995</v>
      </c>
      <c r="C4663" s="11">
        <v>0.99660240116026999</v>
      </c>
      <c r="D4663" s="11">
        <f t="shared" si="2"/>
        <v>3.3975988397300094E-3</v>
      </c>
    </row>
    <row r="4664" spans="2:4" x14ac:dyDescent="0.4">
      <c r="B4664" s="114">
        <v>1232.3999999999501</v>
      </c>
      <c r="C4664" s="11">
        <v>0.99649173174549599</v>
      </c>
      <c r="D4664" s="11">
        <f t="shared" si="2"/>
        <v>3.50826825450401E-3</v>
      </c>
    </row>
    <row r="4665" spans="2:4" x14ac:dyDescent="0.4">
      <c r="B4665" s="114">
        <v>1232.5999999999499</v>
      </c>
      <c r="C4665" s="11">
        <v>0.99637371987336398</v>
      </c>
      <c r="D4665" s="11">
        <f t="shared" si="2"/>
        <v>3.6262801266360167E-3</v>
      </c>
    </row>
    <row r="4666" spans="2:4" x14ac:dyDescent="0.4">
      <c r="B4666" s="114">
        <v>1232.7999999999499</v>
      </c>
      <c r="C4666" s="11">
        <v>0.99624787458677799</v>
      </c>
      <c r="D4666" s="11">
        <f t="shared" si="2"/>
        <v>3.7521254132220072E-3</v>
      </c>
    </row>
    <row r="4667" spans="2:4" x14ac:dyDescent="0.4">
      <c r="B4667" s="114">
        <v>1232.99999999995</v>
      </c>
      <c r="C4667" s="11">
        <v>0.99611367128635997</v>
      </c>
      <c r="D4667" s="11">
        <f t="shared" si="2"/>
        <v>3.8863287136400304E-3</v>
      </c>
    </row>
    <row r="4668" spans="2:4" x14ac:dyDescent="0.4">
      <c r="B4668" s="114">
        <v>1233.19999999995</v>
      </c>
      <c r="C4668" s="11">
        <v>0.99597055092101905</v>
      </c>
      <c r="D4668" s="11">
        <f t="shared" si="2"/>
        <v>4.0294490789809512E-3</v>
      </c>
    </row>
    <row r="4669" spans="2:4" x14ac:dyDescent="0.4">
      <c r="B4669" s="114">
        <v>1233.3999999999501</v>
      </c>
      <c r="C4669" s="11">
        <v>0.99581791964323396</v>
      </c>
      <c r="D4669" s="11">
        <f t="shared" si="2"/>
        <v>4.1820803567660381E-3</v>
      </c>
    </row>
    <row r="4670" spans="2:4" x14ac:dyDescent="0.4">
      <c r="B4670" s="114">
        <v>1233.5999999999499</v>
      </c>
      <c r="C4670" s="11">
        <v>0.99565514910264297</v>
      </c>
      <c r="D4670" s="11">
        <f t="shared" si="2"/>
        <v>4.3448508973570332E-3</v>
      </c>
    </row>
    <row r="4671" spans="2:4" x14ac:dyDescent="0.4">
      <c r="B4671" s="114">
        <v>1233.7999999999499</v>
      </c>
      <c r="C4671" s="11">
        <v>0.99548157759475997</v>
      </c>
      <c r="D4671" s="11">
        <f t="shared" si="2"/>
        <v>4.5184224052400301E-3</v>
      </c>
    </row>
    <row r="4672" spans="2:4" x14ac:dyDescent="0.4">
      <c r="B4672" s="114">
        <v>1233.99999999995</v>
      </c>
      <c r="C4672" s="11">
        <v>0.99529651233472805</v>
      </c>
      <c r="D4672" s="11">
        <f t="shared" si="2"/>
        <v>4.7034876652719548E-3</v>
      </c>
    </row>
    <row r="4673" spans="2:4" x14ac:dyDescent="0.4">
      <c r="B4673" s="114">
        <v>1234.19999999995</v>
      </c>
      <c r="C4673" s="11">
        <v>0.995099232463589</v>
      </c>
      <c r="D4673" s="11">
        <f t="shared" si="2"/>
        <v>4.9007675364109993E-3</v>
      </c>
    </row>
    <row r="4674" spans="2:4" x14ac:dyDescent="0.4">
      <c r="B4674" s="114">
        <v>1234.3999999999501</v>
      </c>
      <c r="C4674" s="11">
        <v>0.99488899212346205</v>
      </c>
      <c r="D4674" s="11">
        <f t="shared" si="2"/>
        <v>5.1110078765379541E-3</v>
      </c>
    </row>
    <row r="4675" spans="2:4" x14ac:dyDescent="0.4">
      <c r="B4675" s="114">
        <v>1234.5999999999499</v>
      </c>
      <c r="C4675" s="11">
        <v>0.99466502990868699</v>
      </c>
      <c r="D4675" s="11">
        <f t="shared" si="2"/>
        <v>5.3349700913130071E-3</v>
      </c>
    </row>
    <row r="4676" spans="2:4" x14ac:dyDescent="0.4">
      <c r="B4676" s="114">
        <v>1234.7999999999499</v>
      </c>
      <c r="C4676" s="11">
        <v>0.99442658023609398</v>
      </c>
      <c r="D4676" s="11">
        <f t="shared" si="2"/>
        <v>5.5734197639060179E-3</v>
      </c>
    </row>
    <row r="4677" spans="2:4" x14ac:dyDescent="0.4">
      <c r="B4677" s="114">
        <v>1234.99999999995</v>
      </c>
      <c r="C4677" s="11">
        <v>0.99417288767501999</v>
      </c>
      <c r="D4677" s="11">
        <f t="shared" si="2"/>
        <v>5.8271123249800105E-3</v>
      </c>
    </row>
    <row r="4678" spans="2:4" x14ac:dyDescent="0.4">
      <c r="B4678" s="114">
        <v>1235.19999999995</v>
      </c>
      <c r="C4678" s="11">
        <v>0.99390322566455502</v>
      </c>
      <c r="D4678" s="11">
        <f t="shared" si="2"/>
        <v>6.0967743354449766E-3</v>
      </c>
    </row>
    <row r="4679" spans="2:4" x14ac:dyDescent="0.4">
      <c r="B4679" s="114">
        <v>1235.3999999999501</v>
      </c>
      <c r="C4679" s="11">
        <v>0.99361692048936401</v>
      </c>
      <c r="D4679" s="11">
        <f t="shared" si="2"/>
        <v>6.3830795106359917E-3</v>
      </c>
    </row>
    <row r="4680" spans="2:4" x14ac:dyDescent="0.4">
      <c r="B4680" s="114">
        <v>1235.5999999999499</v>
      </c>
      <c r="C4680" s="11">
        <v>0.99331338145081705</v>
      </c>
      <c r="D4680" s="11">
        <f t="shared" si="2"/>
        <v>6.6866185491829544E-3</v>
      </c>
    </row>
    <row r="4681" spans="2:4" x14ac:dyDescent="0.4">
      <c r="B4681" s="114">
        <v>1235.7999999999499</v>
      </c>
      <c r="C4681" s="11">
        <v>0.99299213818913701</v>
      </c>
      <c r="D4681" s="11">
        <f t="shared" si="2"/>
        <v>7.007861810862992E-3</v>
      </c>
    </row>
    <row r="4682" spans="2:4" x14ac:dyDescent="0.4">
      <c r="B4682" s="114">
        <v>1235.99999999995</v>
      </c>
      <c r="C4682" s="11">
        <v>0.99265288605516</v>
      </c>
      <c r="D4682" s="11">
        <f t="shared" si="2"/>
        <v>7.3471139448400002E-3</v>
      </c>
    </row>
    <row r="4683" spans="2:4" x14ac:dyDescent="0.4">
      <c r="B4683" s="114">
        <v>1236.19999999995</v>
      </c>
      <c r="C4683" s="11">
        <v>0.99229554110288698</v>
      </c>
      <c r="D4683" s="11">
        <f t="shared" si="2"/>
        <v>7.7044588971130201E-3</v>
      </c>
    </row>
    <row r="4684" spans="2:4" x14ac:dyDescent="0.4">
      <c r="B4684" s="114">
        <v>1236.3999999999501</v>
      </c>
      <c r="C4684" s="11">
        <v>0.99192030623796601</v>
      </c>
      <c r="D4684" s="11">
        <f t="shared" si="2"/>
        <v>8.0796937620339904E-3</v>
      </c>
    </row>
    <row r="4685" spans="2:4" x14ac:dyDescent="0.4">
      <c r="B4685" s="114">
        <v>1236.5999999999499</v>
      </c>
      <c r="C4685" s="11">
        <v>0.99152774140024402</v>
      </c>
      <c r="D4685" s="11">
        <f t="shared" si="2"/>
        <v>8.4722585997559774E-3</v>
      </c>
    </row>
    <row r="4686" spans="2:4" x14ac:dyDescent="0.4">
      <c r="B4686" s="114">
        <v>1236.7999999999499</v>
      </c>
      <c r="C4686" s="11">
        <v>0.99111884273592898</v>
      </c>
      <c r="D4686" s="11">
        <f t="shared" si="2"/>
        <v>8.8811572640710157E-3</v>
      </c>
    </row>
    <row r="4687" spans="2:4" x14ac:dyDescent="0.4">
      <c r="B4687" s="114">
        <v>1236.99999999995</v>
      </c>
      <c r="C4687" s="11">
        <v>0.99069512795424597</v>
      </c>
      <c r="D4687" s="11">
        <f t="shared" si="2"/>
        <v>9.3048720457540313E-3</v>
      </c>
    </row>
    <row r="4688" spans="2:4" x14ac:dyDescent="0.4">
      <c r="B4688" s="114">
        <v>1237.19999999995</v>
      </c>
      <c r="C4688" s="11">
        <v>0.99025872312720797</v>
      </c>
      <c r="D4688" s="11">
        <f t="shared" si="2"/>
        <v>9.7412768727920263E-3</v>
      </c>
    </row>
    <row r="4689" spans="2:4" x14ac:dyDescent="0.4">
      <c r="B4689" s="114">
        <v>1237.3999999999501</v>
      </c>
      <c r="C4689" s="11">
        <v>0.98981244497318999</v>
      </c>
      <c r="D4689" s="11">
        <f t="shared" si="2"/>
        <v>1.0187555026810013E-2</v>
      </c>
    </row>
    <row r="4690" spans="2:4" x14ac:dyDescent="0.4">
      <c r="B4690" s="114">
        <v>1237.5999999999499</v>
      </c>
      <c r="C4690" s="11">
        <v>0.98935987042184903</v>
      </c>
      <c r="D4690" s="11">
        <f t="shared" si="2"/>
        <v>1.064012957815097E-2</v>
      </c>
    </row>
    <row r="4691" spans="2:4" x14ac:dyDescent="0.4">
      <c r="B4691" s="114">
        <v>1237.7999999999499</v>
      </c>
      <c r="C4691" s="11">
        <v>0.98890538300429698</v>
      </c>
      <c r="D4691" s="11">
        <f t="shared" si="2"/>
        <v>1.1094616995703022E-2</v>
      </c>
    </row>
    <row r="4692" spans="2:4" x14ac:dyDescent="0.4">
      <c r="B4692" s="114">
        <v>1237.99999999995</v>
      </c>
      <c r="C4692" s="11">
        <v>0.98845418376647698</v>
      </c>
      <c r="D4692" s="11">
        <f t="shared" si="2"/>
        <v>1.1545816233523021E-2</v>
      </c>
    </row>
    <row r="4693" spans="2:4" x14ac:dyDescent="0.4">
      <c r="B4693" s="114">
        <v>1238.19999999995</v>
      </c>
      <c r="C4693" s="11">
        <v>0.98801225292411898</v>
      </c>
      <c r="D4693" s="11">
        <f t="shared" si="2"/>
        <v>1.1987747075881017E-2</v>
      </c>
    </row>
    <row r="4694" spans="2:4" x14ac:dyDescent="0.4">
      <c r="B4694" s="114">
        <v>1238.3999999999501</v>
      </c>
      <c r="C4694" s="11">
        <v>0.98758624953369301</v>
      </c>
      <c r="D4694" s="11">
        <f t="shared" si="2"/>
        <v>1.2413750466306994E-2</v>
      </c>
    </row>
    <row r="4695" spans="2:4" x14ac:dyDescent="0.4">
      <c r="B4695" s="114">
        <v>1238.5999999999499</v>
      </c>
      <c r="C4695" s="11">
        <v>0.98718334546112096</v>
      </c>
      <c r="D4695" s="11">
        <f t="shared" ref="D4695:D4758" si="3">1-C4695</f>
        <v>1.2816654538879035E-2</v>
      </c>
    </row>
    <row r="4696" spans="2:4" x14ac:dyDescent="0.4">
      <c r="B4696" s="114">
        <v>1238.7999999999499</v>
      </c>
      <c r="C4696" s="11">
        <v>0.98681098551550595</v>
      </c>
      <c r="D4696" s="11">
        <f t="shared" si="3"/>
        <v>1.3189014484494055E-2</v>
      </c>
    </row>
    <row r="4697" spans="2:4" x14ac:dyDescent="0.4">
      <c r="B4697" s="114">
        <v>1238.99999999995</v>
      </c>
      <c r="C4697" s="11">
        <v>0.986476580596508</v>
      </c>
      <c r="D4697" s="11">
        <f t="shared" si="3"/>
        <v>1.3523419403491999E-2</v>
      </c>
    </row>
    <row r="4698" spans="2:4" x14ac:dyDescent="0.4">
      <c r="B4698" s="114">
        <v>1239.19999999995</v>
      </c>
      <c r="C4698" s="11">
        <v>0.98618715153037995</v>
      </c>
      <c r="D4698" s="11">
        <f t="shared" si="3"/>
        <v>1.3812848469620054E-2</v>
      </c>
    </row>
    <row r="4699" spans="2:4" x14ac:dyDescent="0.4">
      <c r="B4699" s="114">
        <v>1239.3999999999501</v>
      </c>
      <c r="C4699" s="11">
        <v>0.98594895135931804</v>
      </c>
      <c r="D4699" s="11">
        <f t="shared" si="3"/>
        <v>1.4051048640681962E-2</v>
      </c>
    </row>
    <row r="4700" spans="2:4" x14ac:dyDescent="0.4">
      <c r="B4700" s="114">
        <v>1239.5999999999499</v>
      </c>
      <c r="C4700" s="11">
        <v>0.98576710195424</v>
      </c>
      <c r="D4700" s="11">
        <f t="shared" si="3"/>
        <v>1.4232898045760001E-2</v>
      </c>
    </row>
    <row r="4701" spans="2:4" x14ac:dyDescent="0.4">
      <c r="B4701" s="114">
        <v>1239.7999999999499</v>
      </c>
      <c r="C4701" s="11">
        <v>0.98564528383947003</v>
      </c>
      <c r="D4701" s="11">
        <f t="shared" si="3"/>
        <v>1.4354716160529968E-2</v>
      </c>
    </row>
    <row r="4702" spans="2:4" x14ac:dyDescent="0.4">
      <c r="B4702" s="114">
        <v>1239.99999999995</v>
      </c>
      <c r="C4702" s="11">
        <v>0.98558551455312304</v>
      </c>
      <c r="D4702" s="11">
        <f t="shared" si="3"/>
        <v>1.4414485446876957E-2</v>
      </c>
    </row>
    <row r="4703" spans="2:4" x14ac:dyDescent="0.4">
      <c r="B4703" s="114">
        <v>1240.19999999995</v>
      </c>
      <c r="C4703" s="11">
        <v>0.98558804089282104</v>
      </c>
      <c r="D4703" s="11">
        <f t="shared" si="3"/>
        <v>1.4411959107178962E-2</v>
      </c>
    </row>
    <row r="4704" spans="2:4" x14ac:dyDescent="0.4">
      <c r="B4704" s="114">
        <v>1240.3999999999501</v>
      </c>
      <c r="C4704" s="11">
        <v>0.98565135566644801</v>
      </c>
      <c r="D4704" s="11">
        <f t="shared" si="3"/>
        <v>1.4348644333551985E-2</v>
      </c>
    </row>
    <row r="4705" spans="2:4" x14ac:dyDescent="0.4">
      <c r="B4705" s="114">
        <v>1240.5999999999499</v>
      </c>
      <c r="C4705" s="11">
        <v>0.98577233355578398</v>
      </c>
      <c r="D4705" s="11">
        <f t="shared" si="3"/>
        <v>1.4227666444216025E-2</v>
      </c>
    </row>
    <row r="4706" spans="2:4" x14ac:dyDescent="0.4">
      <c r="B4706" s="114">
        <v>1240.7999999999499</v>
      </c>
      <c r="C4706" s="11">
        <v>0.98594646696315202</v>
      </c>
      <c r="D4706" s="11">
        <f t="shared" si="3"/>
        <v>1.4053533036847976E-2</v>
      </c>
    </row>
    <row r="4707" spans="2:4" x14ac:dyDescent="0.4">
      <c r="B4707" s="114">
        <v>1240.99999999995</v>
      </c>
      <c r="C4707" s="11">
        <v>0.98616817166563397</v>
      </c>
      <c r="D4707" s="11">
        <f t="shared" si="3"/>
        <v>1.3831828334366025E-2</v>
      </c>
    </row>
    <row r="4708" spans="2:4" x14ac:dyDescent="0.4">
      <c r="B4708" s="114">
        <v>1241.19999999995</v>
      </c>
      <c r="C4708" s="11">
        <v>0.98643112766944097</v>
      </c>
      <c r="D4708" s="11">
        <f t="shared" si="3"/>
        <v>1.3568872330559034E-2</v>
      </c>
    </row>
    <row r="4709" spans="2:4" x14ac:dyDescent="0.4">
      <c r="B4709" s="114">
        <v>1241.3999999999501</v>
      </c>
      <c r="C4709" s="11">
        <v>0.98672862165197495</v>
      </c>
      <c r="D4709" s="11">
        <f t="shared" si="3"/>
        <v>1.3271378348025054E-2</v>
      </c>
    </row>
    <row r="4710" spans="2:4" x14ac:dyDescent="0.4">
      <c r="B4710" s="114">
        <v>1241.5999999999499</v>
      </c>
      <c r="C4710" s="11">
        <v>0.98705386274340101</v>
      </c>
      <c r="D4710" s="11">
        <f t="shared" si="3"/>
        <v>1.2946137256598989E-2</v>
      </c>
    </row>
    <row r="4711" spans="2:4" x14ac:dyDescent="0.4">
      <c r="B4711" s="114">
        <v>1241.7999999999499</v>
      </c>
      <c r="C4711" s="11">
        <v>0.98740025145061605</v>
      </c>
      <c r="D4711" s="11">
        <f t="shared" si="3"/>
        <v>1.2599748549383949E-2</v>
      </c>
    </row>
    <row r="4712" spans="2:4" x14ac:dyDescent="0.4">
      <c r="B4712" s="114">
        <v>1241.99999999995</v>
      </c>
      <c r="C4712" s="11">
        <v>0.98776159041127798</v>
      </c>
      <c r="D4712" s="11">
        <f t="shared" si="3"/>
        <v>1.2238409588722021E-2</v>
      </c>
    </row>
    <row r="4713" spans="2:4" x14ac:dyDescent="0.4">
      <c r="B4713" s="114">
        <v>1242.19999999995</v>
      </c>
      <c r="C4713" s="11">
        <v>0.98813223354006996</v>
      </c>
      <c r="D4713" s="11">
        <f t="shared" si="3"/>
        <v>1.186776645993004E-2</v>
      </c>
    </row>
    <row r="4714" spans="2:4" x14ac:dyDescent="0.4">
      <c r="B4714" s="114">
        <v>1242.3999999999501</v>
      </c>
      <c r="C4714" s="11">
        <v>0.988507176547607</v>
      </c>
      <c r="D4714" s="11">
        <f t="shared" si="3"/>
        <v>1.1492823452392997E-2</v>
      </c>
    </row>
    <row r="4715" spans="2:4" x14ac:dyDescent="0.4">
      <c r="B4715" s="114">
        <v>1242.5999999999499</v>
      </c>
      <c r="C4715" s="11">
        <v>0.98888209887964496</v>
      </c>
      <c r="D4715" s="11">
        <f t="shared" si="3"/>
        <v>1.1117901120355045E-2</v>
      </c>
    </row>
    <row r="4716" spans="2:4" x14ac:dyDescent="0.4">
      <c r="B4716" s="114">
        <v>1242.7999999999499</v>
      </c>
      <c r="C4716" s="11">
        <v>0.98925336462794899</v>
      </c>
      <c r="D4716" s="11">
        <f t="shared" si="3"/>
        <v>1.0746635372051005E-2</v>
      </c>
    </row>
    <row r="4717" spans="2:4" x14ac:dyDescent="0.4">
      <c r="B4717" s="114">
        <v>1242.99999999995</v>
      </c>
      <c r="C4717" s="11">
        <v>0.98961799292028196</v>
      </c>
      <c r="D4717" s="11">
        <f t="shared" si="3"/>
        <v>1.0382007079718036E-2</v>
      </c>
    </row>
    <row r="4718" spans="2:4" x14ac:dyDescent="0.4">
      <c r="B4718" s="114">
        <v>1243.19999999995</v>
      </c>
      <c r="C4718" s="11">
        <v>0.98997360778721</v>
      </c>
      <c r="D4718" s="11">
        <f t="shared" si="3"/>
        <v>1.0026392212790003E-2</v>
      </c>
    </row>
    <row r="4719" spans="2:4" x14ac:dyDescent="0.4">
      <c r="B4719" s="114">
        <v>1243.3999999999501</v>
      </c>
      <c r="C4719" s="11">
        <v>0.99031837586015903</v>
      </c>
      <c r="D4719" s="11">
        <f t="shared" si="3"/>
        <v>9.6816241398409719E-3</v>
      </c>
    </row>
    <row r="4720" spans="2:4" x14ac:dyDescent="0.4">
      <c r="B4720" s="114">
        <v>1243.5999999999499</v>
      </c>
      <c r="C4720" s="11">
        <v>0.99065093857432795</v>
      </c>
      <c r="D4720" s="11">
        <f t="shared" si="3"/>
        <v>9.349061425672045E-3</v>
      </c>
    </row>
    <row r="4721" spans="2:4" x14ac:dyDescent="0.4">
      <c r="B4721" s="114">
        <v>1243.7999999999499</v>
      </c>
      <c r="C4721" s="11">
        <v>0.99097034385610405</v>
      </c>
      <c r="D4721" s="11">
        <f t="shared" si="3"/>
        <v>9.0296561438959477E-3</v>
      </c>
    </row>
    <row r="4722" spans="2:4" x14ac:dyDescent="0.4">
      <c r="B4722" s="114">
        <v>1243.99999999995</v>
      </c>
      <c r="C4722" s="11">
        <v>0.99127598074674195</v>
      </c>
      <c r="D4722" s="11">
        <f t="shared" si="3"/>
        <v>8.7240192532580529E-3</v>
      </c>
    </row>
    <row r="4723" spans="2:4" x14ac:dyDescent="0.4">
      <c r="B4723" s="114">
        <v>1244.19999999995</v>
      </c>
      <c r="C4723" s="11">
        <v>0.99156751953936895</v>
      </c>
      <c r="D4723" s="11">
        <f t="shared" si="3"/>
        <v>8.4324804606310533E-3</v>
      </c>
    </row>
    <row r="4724" spans="2:4" x14ac:dyDescent="0.4">
      <c r="B4724" s="114">
        <v>1244.3999999999501</v>
      </c>
      <c r="C4724" s="11">
        <v>0.99184485883326601</v>
      </c>
      <c r="D4724" s="11">
        <f t="shared" si="3"/>
        <v>8.1551411667339924E-3</v>
      </c>
    </row>
    <row r="4725" spans="2:4" x14ac:dyDescent="0.4">
      <c r="B4725" s="114">
        <v>1244.5999999999499</v>
      </c>
      <c r="C4725" s="11">
        <v>0.99210807683511604</v>
      </c>
      <c r="D4725" s="11">
        <f t="shared" si="3"/>
        <v>7.8919231648839627E-3</v>
      </c>
    </row>
    <row r="4726" spans="2:4" x14ac:dyDescent="0.4">
      <c r="B4726" s="114">
        <v>1244.7999999999499</v>
      </c>
      <c r="C4726" s="11">
        <v>0.99235739044707805</v>
      </c>
      <c r="D4726" s="11">
        <f t="shared" si="3"/>
        <v>7.6426095529219529E-3</v>
      </c>
    </row>
    <row r="4727" spans="2:4" x14ac:dyDescent="0.4">
      <c r="B4727" s="114">
        <v>1244.99999999995</v>
      </c>
      <c r="C4727" s="11">
        <v>0.99259312114544496</v>
      </c>
      <c r="D4727" s="11">
        <f t="shared" si="3"/>
        <v>7.4068788545550435E-3</v>
      </c>
    </row>
    <row r="4728" spans="2:4" x14ac:dyDescent="0.4">
      <c r="B4728" s="114">
        <v>1245.19999999995</v>
      </c>
      <c r="C4728" s="11">
        <v>0.99281566663559095</v>
      </c>
      <c r="D4728" s="11">
        <f t="shared" si="3"/>
        <v>7.1843333644090457E-3</v>
      </c>
    </row>
    <row r="4729" spans="2:4" x14ac:dyDescent="0.4">
      <c r="B4729" s="114">
        <v>1245.3999999999501</v>
      </c>
      <c r="C4729" s="11">
        <v>0.99302547762566595</v>
      </c>
      <c r="D4729" s="11">
        <f t="shared" si="3"/>
        <v>6.9745223743340468E-3</v>
      </c>
    </row>
    <row r="4730" spans="2:4" x14ac:dyDescent="0.4">
      <c r="B4730" s="114">
        <v>1245.5999999999499</v>
      </c>
      <c r="C4730" s="11">
        <v>0.99322303904188403</v>
      </c>
      <c r="D4730" s="11">
        <f t="shared" si="3"/>
        <v>6.776960958115974E-3</v>
      </c>
    </row>
    <row r="4731" spans="2:4" x14ac:dyDescent="0.4">
      <c r="B4731" s="114">
        <v>1245.7999999999499</v>
      </c>
      <c r="C4731" s="11">
        <v>0.99340885503352205</v>
      </c>
      <c r="D4731" s="11">
        <f t="shared" si="3"/>
        <v>6.5911449664779465E-3</v>
      </c>
    </row>
    <row r="4732" spans="2:4" x14ac:dyDescent="0.4">
      <c r="B4732" s="114">
        <v>1245.99999999995</v>
      </c>
      <c r="C4732" s="11">
        <v>0.993583437165656</v>
      </c>
      <c r="D4732" s="11">
        <f t="shared" si="3"/>
        <v>6.4165628343439973E-3</v>
      </c>
    </row>
    <row r="4733" spans="2:4" x14ac:dyDescent="0.4">
      <c r="B4733" s="114">
        <v>1246.19999999995</v>
      </c>
      <c r="C4733" s="11">
        <v>0.99374729514390503</v>
      </c>
      <c r="D4733" s="11">
        <f t="shared" si="3"/>
        <v>6.2527048560949705E-3</v>
      </c>
    </row>
    <row r="4734" spans="2:4" x14ac:dyDescent="0.4">
      <c r="B4734" s="114">
        <v>1246.3999999999501</v>
      </c>
      <c r="C4734" s="11">
        <v>0.99390092955752896</v>
      </c>
      <c r="D4734" s="11">
        <f t="shared" si="3"/>
        <v>6.099070442471044E-3</v>
      </c>
    </row>
    <row r="4735" spans="2:4" x14ac:dyDescent="0.4">
      <c r="B4735" s="114">
        <v>1246.5999999999499</v>
      </c>
      <c r="C4735" s="11">
        <v>0.99404482713652997</v>
      </c>
      <c r="D4735" s="11">
        <f t="shared" si="3"/>
        <v>5.9551728634700263E-3</v>
      </c>
    </row>
    <row r="4736" spans="2:4" x14ac:dyDescent="0.4">
      <c r="B4736" s="114">
        <v>1246.7999999999499</v>
      </c>
      <c r="C4736" s="11">
        <v>0.99417945707787003</v>
      </c>
      <c r="D4736" s="11">
        <f t="shared" si="3"/>
        <v>5.8205429221299676E-3</v>
      </c>
    </row>
    <row r="4737" spans="2:4" x14ac:dyDescent="0.4">
      <c r="B4737" s="114">
        <v>1246.99999999995</v>
      </c>
      <c r="C4737" s="11">
        <v>0.99430526837575905</v>
      </c>
      <c r="D4737" s="11">
        <f t="shared" si="3"/>
        <v>5.6947316242409451E-3</v>
      </c>
    </row>
    <row r="4738" spans="2:4" x14ac:dyDescent="0.4">
      <c r="B4738" s="114">
        <v>1247.19999999995</v>
      </c>
      <c r="C4738" s="11">
        <v>0.99442268805356104</v>
      </c>
      <c r="D4738" s="11">
        <f t="shared" si="3"/>
        <v>5.5773119464389564E-3</v>
      </c>
    </row>
    <row r="4739" spans="2:4" x14ac:dyDescent="0.4">
      <c r="B4739" s="114">
        <v>1247.3999999999501</v>
      </c>
      <c r="C4739" s="11">
        <v>0.99453212010082304</v>
      </c>
      <c r="D4739" s="11">
        <f t="shared" si="3"/>
        <v>5.4678798991769639E-3</v>
      </c>
    </row>
    <row r="4740" spans="2:4" x14ac:dyDescent="0.4">
      <c r="B4740" s="114">
        <v>1247.5999999999499</v>
      </c>
      <c r="C4740" s="11">
        <v>0.99463394495451796</v>
      </c>
      <c r="D4740" s="11">
        <f t="shared" si="3"/>
        <v>5.3660550454820433E-3</v>
      </c>
    </row>
    <row r="4741" spans="2:4" x14ac:dyDescent="0.4">
      <c r="B4741" s="114">
        <v>1247.7999999999499</v>
      </c>
      <c r="C4741" s="11">
        <v>0.99472851939445595</v>
      </c>
      <c r="D4741" s="11">
        <f t="shared" si="3"/>
        <v>5.2714806055440544E-3</v>
      </c>
    </row>
    <row r="4742" spans="2:4" x14ac:dyDescent="0.4">
      <c r="B4742" s="114">
        <v>1247.99999999995</v>
      </c>
      <c r="C4742" s="11">
        <v>0.99481617674767897</v>
      </c>
      <c r="D4742" s="11">
        <f t="shared" si="3"/>
        <v>5.1838232523210293E-3</v>
      </c>
    </row>
    <row r="4743" spans="2:4" x14ac:dyDescent="0.4">
      <c r="B4743" s="114">
        <v>1248.19999999995</v>
      </c>
      <c r="C4743" s="11">
        <v>0.99489722731291796</v>
      </c>
      <c r="D4743" s="11">
        <f t="shared" si="3"/>
        <v>5.1027726870820356E-3</v>
      </c>
    </row>
    <row r="4744" spans="2:4" x14ac:dyDescent="0.4">
      <c r="B4744" s="114">
        <v>1248.3999999999501</v>
      </c>
      <c r="C4744" s="11">
        <v>0.99497195893983104</v>
      </c>
      <c r="D4744" s="11">
        <f t="shared" si="3"/>
        <v>5.028041060168964E-3</v>
      </c>
    </row>
    <row r="4745" spans="2:4" x14ac:dyDescent="0.4">
      <c r="B4745" s="114">
        <v>1248.5999999999499</v>
      </c>
      <c r="C4745" s="11">
        <v>0.99504063774531704</v>
      </c>
      <c r="D4745" s="11">
        <f t="shared" si="3"/>
        <v>4.9593622546829641E-3</v>
      </c>
    </row>
    <row r="4746" spans="2:4" x14ac:dyDescent="0.4">
      <c r="B4746" s="114">
        <v>1248.7999999999499</v>
      </c>
      <c r="C4746" s="11">
        <v>0.99510350887407095</v>
      </c>
      <c r="D4746" s="11">
        <f t="shared" si="3"/>
        <v>4.8964911259290478E-3</v>
      </c>
    </row>
    <row r="4747" spans="2:4" x14ac:dyDescent="0.4">
      <c r="B4747" s="114">
        <v>1248.99999999995</v>
      </c>
      <c r="C4747" s="11">
        <v>0.99516079728525098</v>
      </c>
      <c r="D4747" s="11">
        <f t="shared" si="3"/>
        <v>4.8392027147490246E-3</v>
      </c>
    </row>
    <row r="4748" spans="2:4" x14ac:dyDescent="0.4">
      <c r="B4748" s="114">
        <v>1249.19999999995</v>
      </c>
      <c r="C4748" s="11">
        <v>0.99521270854561295</v>
      </c>
      <c r="D4748" s="11">
        <f t="shared" si="3"/>
        <v>4.7872914543870548E-3</v>
      </c>
    </row>
    <row r="4749" spans="2:4" x14ac:dyDescent="0.4">
      <c r="B4749" s="114">
        <v>1249.3999999999501</v>
      </c>
      <c r="C4749" s="11">
        <v>0.99525942961025504</v>
      </c>
      <c r="D4749" s="11">
        <f t="shared" si="3"/>
        <v>4.740570389744958E-3</v>
      </c>
    </row>
    <row r="4750" spans="2:4" x14ac:dyDescent="0.4">
      <c r="B4750" s="114">
        <v>1249.5999999999499</v>
      </c>
      <c r="C4750" s="11">
        <v>0.995301129576185</v>
      </c>
      <c r="D4750" s="11">
        <f t="shared" si="3"/>
        <v>4.6988704238150047E-3</v>
      </c>
    </row>
    <row r="4751" spans="2:4" x14ac:dyDescent="0.4">
      <c r="B4751" s="114">
        <v>1249.7999999999499</v>
      </c>
      <c r="C4751" s="11">
        <v>0.99533796039800204</v>
      </c>
      <c r="D4751" s="11">
        <f t="shared" si="3"/>
        <v>4.6620396019979582E-3</v>
      </c>
    </row>
    <row r="4752" spans="2:4" x14ac:dyDescent="0.4">
      <c r="B4752" s="114">
        <v>1249.99999999995</v>
      </c>
      <c r="C4752" s="11">
        <v>0.99537005755761498</v>
      </c>
      <c r="D4752" s="11">
        <f t="shared" si="3"/>
        <v>4.6299424423850155E-3</v>
      </c>
    </row>
    <row r="4753" spans="2:4" x14ac:dyDescent="0.4">
      <c r="B4753" s="114">
        <v>1250.19999999995</v>
      </c>
      <c r="C4753" s="11">
        <v>0.99539754067925901</v>
      </c>
      <c r="D4753" s="11">
        <f t="shared" si="3"/>
        <v>4.6024593207409925E-3</v>
      </c>
    </row>
    <row r="4754" spans="2:4" x14ac:dyDescent="0.4">
      <c r="B4754" s="114">
        <v>1250.3999999999501</v>
      </c>
      <c r="C4754" s="11">
        <v>0.99542051407304899</v>
      </c>
      <c r="D4754" s="11">
        <f t="shared" si="3"/>
        <v>4.5794859269510102E-3</v>
      </c>
    </row>
    <row r="4755" spans="2:4" x14ac:dyDescent="0.4">
      <c r="B4755" s="114">
        <v>1250.5999999999499</v>
      </c>
      <c r="C4755" s="11">
        <v>0.99543906723019804</v>
      </c>
      <c r="D4755" s="11">
        <f t="shared" si="3"/>
        <v>4.5609327698019619E-3</v>
      </c>
    </row>
    <row r="4756" spans="2:4" x14ac:dyDescent="0.4">
      <c r="B4756" s="114">
        <v>1250.7999999999499</v>
      </c>
      <c r="C4756" s="11">
        <v>0.99545327526642902</v>
      </c>
      <c r="D4756" s="11">
        <f t="shared" si="3"/>
        <v>4.5467247335709837E-3</v>
      </c>
    </row>
    <row r="4757" spans="2:4" x14ac:dyDescent="0.4">
      <c r="B4757" s="114">
        <v>1250.99999999995</v>
      </c>
      <c r="C4757" s="11">
        <v>0.99546319930243199</v>
      </c>
      <c r="D4757" s="11">
        <f t="shared" si="3"/>
        <v>4.5368006975680109E-3</v>
      </c>
    </row>
    <row r="4758" spans="2:4" x14ac:dyDescent="0.4">
      <c r="B4758" s="114">
        <v>1251.19999999995</v>
      </c>
      <c r="C4758" s="11">
        <v>0.99546888678086498</v>
      </c>
      <c r="D4758" s="11">
        <f t="shared" si="3"/>
        <v>4.531113219135019E-3</v>
      </c>
    </row>
    <row r="4759" spans="2:4" x14ac:dyDescent="0.4">
      <c r="B4759" s="114">
        <v>1251.3999999999501</v>
      </c>
      <c r="C4759" s="11">
        <v>0.99547037171934105</v>
      </c>
      <c r="D4759" s="11">
        <f t="shared" ref="D4759:D4822" si="4">1-C4759</f>
        <v>4.5296282806589483E-3</v>
      </c>
    </row>
    <row r="4760" spans="2:4" x14ac:dyDescent="0.4">
      <c r="B4760" s="114">
        <v>1251.5999999999499</v>
      </c>
      <c r="C4760" s="11">
        <v>0.99546767489881705</v>
      </c>
      <c r="D4760" s="11">
        <f t="shared" si="4"/>
        <v>4.5323251011829546E-3</v>
      </c>
    </row>
    <row r="4761" spans="2:4" x14ac:dyDescent="0.4">
      <c r="B4761" s="114">
        <v>1251.7999999999499</v>
      </c>
      <c r="C4761" s="11">
        <v>0.99546080398689496</v>
      </c>
      <c r="D4761" s="11">
        <f t="shared" si="4"/>
        <v>4.5391960131050402E-3</v>
      </c>
    </row>
    <row r="4762" spans="2:4" x14ac:dyDescent="0.4">
      <c r="B4762" s="114">
        <v>1251.99999999995</v>
      </c>
      <c r="C4762" s="11">
        <v>0.99544975359559096</v>
      </c>
      <c r="D4762" s="11">
        <f t="shared" si="4"/>
        <v>4.5502464044090418E-3</v>
      </c>
    </row>
    <row r="4763" spans="2:4" x14ac:dyDescent="0.4">
      <c r="B4763" s="114">
        <v>1252.19999999995</v>
      </c>
      <c r="C4763" s="11">
        <v>0.99543450525877297</v>
      </c>
      <c r="D4763" s="11">
        <f t="shared" si="4"/>
        <v>4.5654947412270275E-3</v>
      </c>
    </row>
    <row r="4764" spans="2:4" x14ac:dyDescent="0.4">
      <c r="B4764" s="114">
        <v>1252.3999999999501</v>
      </c>
      <c r="C4764" s="11">
        <v>0.99541502730584097</v>
      </c>
      <c r="D4764" s="11">
        <f t="shared" si="4"/>
        <v>4.5849726941590285E-3</v>
      </c>
    </row>
    <row r="4765" spans="2:4" x14ac:dyDescent="0.4">
      <c r="B4765" s="114">
        <v>1252.5999999999499</v>
      </c>
      <c r="C4765" s="11">
        <v>0.99539127474120104</v>
      </c>
      <c r="D4765" s="11">
        <f t="shared" si="4"/>
        <v>4.6087252587989624E-3</v>
      </c>
    </row>
    <row r="4766" spans="2:4" x14ac:dyDescent="0.4">
      <c r="B4766" s="114">
        <v>1252.7999999999499</v>
      </c>
      <c r="C4766" s="11">
        <v>0.99536318903882604</v>
      </c>
      <c r="D4766" s="11">
        <f t="shared" si="4"/>
        <v>4.636810961173965E-3</v>
      </c>
    </row>
    <row r="4767" spans="2:4" x14ac:dyDescent="0.4">
      <c r="B4767" s="114">
        <v>1252.99999999995</v>
      </c>
      <c r="C4767" s="11">
        <v>0.99533069785247597</v>
      </c>
      <c r="D4767" s="11">
        <f t="shared" si="4"/>
        <v>4.6693021475240348E-3</v>
      </c>
    </row>
    <row r="4768" spans="2:4" x14ac:dyDescent="0.4">
      <c r="B4768" s="114">
        <v>1253.19999999995</v>
      </c>
      <c r="C4768" s="11">
        <v>0.99529371465077499</v>
      </c>
      <c r="D4768" s="11">
        <f t="shared" si="4"/>
        <v>4.7062853492250145E-3</v>
      </c>
    </row>
    <row r="4769" spans="2:4" x14ac:dyDescent="0.4">
      <c r="B4769" s="114">
        <v>1253.3999999999501</v>
      </c>
      <c r="C4769" s="11">
        <v>0.99525213827404702</v>
      </c>
      <c r="D4769" s="11">
        <f t="shared" si="4"/>
        <v>4.7478617259529843E-3</v>
      </c>
    </row>
    <row r="4770" spans="2:4" x14ac:dyDescent="0.4">
      <c r="B4770" s="114">
        <v>1253.5999999999499</v>
      </c>
      <c r="C4770" s="11">
        <v>0.99520585240983095</v>
      </c>
      <c r="D4770" s="11">
        <f t="shared" si="4"/>
        <v>4.7941475901690511E-3</v>
      </c>
    </row>
    <row r="4771" spans="2:4" x14ac:dyDescent="0.4">
      <c r="B4771" s="114">
        <v>1253.7999999999499</v>
      </c>
      <c r="C4771" s="11">
        <v>0.995154724982935</v>
      </c>
      <c r="D4771" s="11">
        <f t="shared" si="4"/>
        <v>4.8452750170649983E-3</v>
      </c>
    </row>
    <row r="4772" spans="2:4" x14ac:dyDescent="0.4">
      <c r="B4772" s="114">
        <v>1253.99999999995</v>
      </c>
      <c r="C4772" s="11">
        <v>0.99509860745589596</v>
      </c>
      <c r="D4772" s="11">
        <f t="shared" si="4"/>
        <v>4.901392544104044E-3</v>
      </c>
    </row>
    <row r="4773" spans="2:4" x14ac:dyDescent="0.4">
      <c r="B4773" s="114">
        <v>1254.19999999995</v>
      </c>
      <c r="C4773" s="11">
        <v>0.99503733404028605</v>
      </c>
      <c r="D4773" s="11">
        <f t="shared" si="4"/>
        <v>4.9626659597139522E-3</v>
      </c>
    </row>
    <row r="4774" spans="2:4" x14ac:dyDescent="0.4">
      <c r="B4774" s="114">
        <v>1254.3999999999501</v>
      </c>
      <c r="C4774" s="11">
        <v>0.99497072082135296</v>
      </c>
      <c r="D4774" s="11">
        <f t="shared" si="4"/>
        <v>5.0292791786470392E-3</v>
      </c>
    </row>
    <row r="4775" spans="2:4" x14ac:dyDescent="0.4">
      <c r="B4775" s="114">
        <v>1254.5999999999499</v>
      </c>
      <c r="C4775" s="11">
        <v>0.99489856474569205</v>
      </c>
      <c r="D4775" s="11">
        <f t="shared" si="4"/>
        <v>5.1014352543079511E-3</v>
      </c>
    </row>
    <row r="4776" spans="2:4" x14ac:dyDescent="0.4">
      <c r="B4776" s="114">
        <v>1254.7999999999499</v>
      </c>
      <c r="C4776" s="11">
        <v>0.99482064250368796</v>
      </c>
      <c r="D4776" s="11">
        <f t="shared" si="4"/>
        <v>5.1793574963120426E-3</v>
      </c>
    </row>
    <row r="4777" spans="2:4" x14ac:dyDescent="0.4">
      <c r="B4777" s="114">
        <v>1254.99999999995</v>
      </c>
      <c r="C4777" s="11">
        <v>0.99473670929692004</v>
      </c>
      <c r="D4777" s="11">
        <f t="shared" si="4"/>
        <v>5.2632907030799592E-3</v>
      </c>
    </row>
    <row r="4778" spans="2:4" x14ac:dyDescent="0.4">
      <c r="B4778" s="114">
        <v>1255.19999999995</v>
      </c>
      <c r="C4778" s="11">
        <v>0.99464649747763001</v>
      </c>
      <c r="D4778" s="11">
        <f t="shared" si="4"/>
        <v>5.3535025223699906E-3</v>
      </c>
    </row>
    <row r="4779" spans="2:4" x14ac:dyDescent="0.4">
      <c r="B4779" s="114">
        <v>1255.3999999999501</v>
      </c>
      <c r="C4779" s="11">
        <v>0.99454971505184497</v>
      </c>
      <c r="D4779" s="11">
        <f t="shared" si="4"/>
        <v>5.4502849481550264E-3</v>
      </c>
    </row>
    <row r="4780" spans="2:4" x14ac:dyDescent="0.4">
      <c r="B4780" s="114">
        <v>1255.5999999999499</v>
      </c>
      <c r="C4780" s="11">
        <v>0.99444604403723302</v>
      </c>
      <c r="D4780" s="11">
        <f t="shared" si="4"/>
        <v>5.5539559627669766E-3</v>
      </c>
    </row>
    <row r="4781" spans="2:4" x14ac:dyDescent="0.4">
      <c r="B4781" s="114">
        <v>1255.7999999999499</v>
      </c>
      <c r="C4781" s="11">
        <v>0.99433513866630896</v>
      </c>
      <c r="D4781" s="11">
        <f t="shared" si="4"/>
        <v>5.6648613336910403E-3</v>
      </c>
    </row>
    <row r="4782" spans="2:4" x14ac:dyDescent="0.4">
      <c r="B4782" s="114">
        <v>1255.99999999995</v>
      </c>
      <c r="C4782" s="11">
        <v>0.99421662342527095</v>
      </c>
      <c r="D4782" s="11">
        <f t="shared" si="4"/>
        <v>5.7833765747290489E-3</v>
      </c>
    </row>
    <row r="4783" spans="2:4" x14ac:dyDescent="0.4">
      <c r="B4783" s="114">
        <v>1256.19999999995</v>
      </c>
      <c r="C4783" s="11">
        <v>0.99409009115124103</v>
      </c>
      <c r="D4783" s="11">
        <f t="shared" si="4"/>
        <v>5.9099088487589713E-3</v>
      </c>
    </row>
    <row r="4784" spans="2:4" x14ac:dyDescent="0.4">
      <c r="B4784" s="114">
        <v>1256.3999999999501</v>
      </c>
      <c r="C4784" s="11">
        <v>0.99395510151420596</v>
      </c>
      <c r="D4784" s="11">
        <f t="shared" si="4"/>
        <v>6.0448984857940369E-3</v>
      </c>
    </row>
    <row r="4785" spans="2:4" x14ac:dyDescent="0.4">
      <c r="B4785" s="114">
        <v>1256.5999999999499</v>
      </c>
      <c r="C4785" s="11">
        <v>0.99381117800713703</v>
      </c>
      <c r="D4785" s="11">
        <f t="shared" si="4"/>
        <v>6.1888219928629695E-3</v>
      </c>
    </row>
    <row r="4786" spans="2:4" x14ac:dyDescent="0.4">
      <c r="B4786" s="114">
        <v>1256.7999999999499</v>
      </c>
      <c r="C4786" s="11">
        <v>0.99365780507067403</v>
      </c>
      <c r="D4786" s="11">
        <f t="shared" si="4"/>
        <v>6.3421949293259727E-3</v>
      </c>
    </row>
    <row r="4787" spans="2:4" x14ac:dyDescent="0.4">
      <c r="B4787" s="114">
        <v>1256.99999999995</v>
      </c>
      <c r="C4787" s="11">
        <v>0.99349442522467302</v>
      </c>
      <c r="D4787" s="11">
        <f t="shared" si="4"/>
        <v>6.5055747753269833E-3</v>
      </c>
    </row>
    <row r="4788" spans="2:4" x14ac:dyDescent="0.4">
      <c r="B4788" s="114">
        <v>1257.19999999995</v>
      </c>
      <c r="C4788" s="11">
        <v>0.99332043599313102</v>
      </c>
      <c r="D4788" s="11">
        <f t="shared" si="4"/>
        <v>6.6795640068689766E-3</v>
      </c>
    </row>
    <row r="4789" spans="2:4" x14ac:dyDescent="0.4">
      <c r="B4789" s="114">
        <v>1257.3999999999501</v>
      </c>
      <c r="C4789" s="11">
        <v>0.993135186620971</v>
      </c>
      <c r="D4789" s="11">
        <f t="shared" si="4"/>
        <v>6.864813379029E-3</v>
      </c>
    </row>
    <row r="4790" spans="2:4" x14ac:dyDescent="0.4">
      <c r="B4790" s="114">
        <v>1257.5999999999499</v>
      </c>
      <c r="C4790" s="11">
        <v>0.99293797458527899</v>
      </c>
      <c r="D4790" s="11">
        <f t="shared" si="4"/>
        <v>7.0620254147210071E-3</v>
      </c>
    </row>
    <row r="4791" spans="2:4" x14ac:dyDescent="0.4">
      <c r="B4791" s="114">
        <v>1257.7999999999499</v>
      </c>
      <c r="C4791" s="11">
        <v>0.99272804190896602</v>
      </c>
      <c r="D4791" s="11">
        <f t="shared" si="4"/>
        <v>7.2719580910339809E-3</v>
      </c>
    </row>
    <row r="4792" spans="2:4" x14ac:dyDescent="0.4">
      <c r="B4792" s="114">
        <v>1257.99999999995</v>
      </c>
      <c r="C4792" s="11">
        <v>0.99250457129260705</v>
      </c>
      <c r="D4792" s="11">
        <f t="shared" si="4"/>
        <v>7.4954287073929482E-3</v>
      </c>
    </row>
    <row r="4793" spans="2:4" x14ac:dyDescent="0.4">
      <c r="B4793" s="114">
        <v>1258.19999999995</v>
      </c>
      <c r="C4793" s="11">
        <v>0.99226668123251505</v>
      </c>
      <c r="D4793" s="11">
        <f t="shared" si="4"/>
        <v>7.7333187674849535E-3</v>
      </c>
    </row>
    <row r="4794" spans="2:4" x14ac:dyDescent="0.4">
      <c r="B4794" s="114">
        <v>1258.3999999999501</v>
      </c>
      <c r="C4794" s="11">
        <v>0.99201341890267203</v>
      </c>
      <c r="D4794" s="11">
        <f t="shared" si="4"/>
        <v>7.9865810973279716E-3</v>
      </c>
    </row>
    <row r="4795" spans="2:4" x14ac:dyDescent="0.4">
      <c r="B4795" s="114">
        <v>1258.5999999999499</v>
      </c>
      <c r="C4795" s="11">
        <v>0.99174375772065304</v>
      </c>
      <c r="D4795" s="11">
        <f t="shared" si="4"/>
        <v>8.2562422793469592E-3</v>
      </c>
    </row>
    <row r="4796" spans="2:4" x14ac:dyDescent="0.4">
      <c r="B4796" s="114">
        <v>1258.7999999999499</v>
      </c>
      <c r="C4796" s="11">
        <v>0.99145659369799899</v>
      </c>
      <c r="D4796" s="11">
        <f t="shared" si="4"/>
        <v>8.5434063020010109E-3</v>
      </c>
    </row>
    <row r="4797" spans="2:4" x14ac:dyDescent="0.4">
      <c r="B4797" s="114">
        <v>1258.99999999994</v>
      </c>
      <c r="C4797" s="11">
        <v>0.991150741106122</v>
      </c>
      <c r="D4797" s="11">
        <f t="shared" si="4"/>
        <v>8.8492588938779981E-3</v>
      </c>
    </row>
    <row r="4798" spans="2:4" x14ac:dyDescent="0.4">
      <c r="B4798" s="114">
        <v>1259.19999999995</v>
      </c>
      <c r="C4798" s="11">
        <v>0.99082492835550795</v>
      </c>
      <c r="D4798" s="11">
        <f t="shared" si="4"/>
        <v>9.1750716444920499E-3</v>
      </c>
    </row>
    <row r="4799" spans="2:4" x14ac:dyDescent="0.4">
      <c r="B4799" s="114">
        <v>1259.3999999999501</v>
      </c>
      <c r="C4799" s="11">
        <v>0.99047779426262195</v>
      </c>
      <c r="D4799" s="11">
        <f t="shared" si="4"/>
        <v>9.5222057373780533E-3</v>
      </c>
    </row>
    <row r="4800" spans="2:4" x14ac:dyDescent="0.4">
      <c r="B4800" s="114">
        <v>1259.5999999999401</v>
      </c>
      <c r="C4800" s="11">
        <v>0.990107884931408</v>
      </c>
      <c r="D4800" s="11">
        <f t="shared" si="4"/>
        <v>9.8921150685920001E-3</v>
      </c>
    </row>
    <row r="4801" spans="2:4" x14ac:dyDescent="0.4">
      <c r="B4801" s="114">
        <v>1259.7999999999499</v>
      </c>
      <c r="C4801" s="11">
        <v>0.98971365154124502</v>
      </c>
      <c r="D4801" s="11">
        <f t="shared" si="4"/>
        <v>1.0286348458754979E-2</v>
      </c>
    </row>
    <row r="4802" spans="2:4" x14ac:dyDescent="0.4">
      <c r="B4802" s="114">
        <v>1259.99999999994</v>
      </c>
      <c r="C4802" s="11">
        <v>0.98929344941287001</v>
      </c>
      <c r="D4802" s="11">
        <f t="shared" si="4"/>
        <v>1.0706550587129993E-2</v>
      </c>
    </row>
    <row r="4803" spans="2:4" x14ac:dyDescent="0.4">
      <c r="B4803" s="114">
        <v>1260.19999999995</v>
      </c>
      <c r="C4803" s="11">
        <v>0.98884554077433495</v>
      </c>
      <c r="D4803" s="11">
        <f t="shared" si="4"/>
        <v>1.1154459225665048E-2</v>
      </c>
    </row>
    <row r="4804" spans="2:4" x14ac:dyDescent="0.4">
      <c r="B4804" s="114">
        <v>1260.3999999999501</v>
      </c>
      <c r="C4804" s="11">
        <v>0.98836810474577397</v>
      </c>
      <c r="D4804" s="11">
        <f t="shared" si="4"/>
        <v>1.1631895254226032E-2</v>
      </c>
    </row>
    <row r="4805" spans="2:4" x14ac:dyDescent="0.4">
      <c r="B4805" s="114">
        <v>1260.5999999999401</v>
      </c>
      <c r="C4805" s="11">
        <v>0.98785923960673205</v>
      </c>
      <c r="D4805" s="11">
        <f t="shared" si="4"/>
        <v>1.2140760393267946E-2</v>
      </c>
    </row>
    <row r="4806" spans="2:4" x14ac:dyDescent="0.4">
      <c r="B4806" s="114">
        <v>1260.7999999999499</v>
      </c>
      <c r="C4806" s="11">
        <v>0.98731697169788302</v>
      </c>
      <c r="D4806" s="11">
        <f t="shared" si="4"/>
        <v>1.2683028302116983E-2</v>
      </c>
    </row>
    <row r="4807" spans="2:4" x14ac:dyDescent="0.4">
      <c r="B4807" s="114">
        <v>1260.99999999994</v>
      </c>
      <c r="C4807" s="11">
        <v>0.98673927109249704</v>
      </c>
      <c r="D4807" s="11">
        <f t="shared" si="4"/>
        <v>1.3260728907502961E-2</v>
      </c>
    </row>
    <row r="4808" spans="2:4" x14ac:dyDescent="0.4">
      <c r="B4808" s="114">
        <v>1261.19999999995</v>
      </c>
      <c r="C4808" s="11">
        <v>0.98612407356639997</v>
      </c>
      <c r="D4808" s="11">
        <f t="shared" si="4"/>
        <v>1.3875926433600028E-2</v>
      </c>
    </row>
    <row r="4809" spans="2:4" x14ac:dyDescent="0.4">
      <c r="B4809" s="114">
        <v>1261.3999999999501</v>
      </c>
      <c r="C4809" s="11">
        <v>0.98546931033803797</v>
      </c>
      <c r="D4809" s="11">
        <f t="shared" si="4"/>
        <v>1.4530689661962026E-2</v>
      </c>
    </row>
    <row r="4810" spans="2:4" x14ac:dyDescent="0.4">
      <c r="B4810" s="114">
        <v>1261.5999999999401</v>
      </c>
      <c r="C4810" s="11">
        <v>0.98477294726706199</v>
      </c>
      <c r="D4810" s="11">
        <f t="shared" si="4"/>
        <v>1.5227052732938007E-2</v>
      </c>
    </row>
    <row r="4811" spans="2:4" x14ac:dyDescent="0.4">
      <c r="B4811" s="114">
        <v>1261.7999999999499</v>
      </c>
      <c r="C4811" s="11">
        <v>0.98403303539944798</v>
      </c>
      <c r="D4811" s="11">
        <f t="shared" si="4"/>
        <v>1.5966964600552025E-2</v>
      </c>
    </row>
    <row r="4812" spans="2:4" x14ac:dyDescent="0.4">
      <c r="B4812" s="114">
        <v>1261.99999999994</v>
      </c>
      <c r="C4812" s="11">
        <v>0.98324777490330695</v>
      </c>
      <c r="D4812" s="11">
        <f t="shared" si="4"/>
        <v>1.6752225096693052E-2</v>
      </c>
    </row>
    <row r="4813" spans="2:4" x14ac:dyDescent="0.4">
      <c r="B4813" s="114">
        <v>1262.19999999995</v>
      </c>
      <c r="C4813" s="11">
        <v>0.98241559076180196</v>
      </c>
      <c r="D4813" s="11">
        <f t="shared" si="4"/>
        <v>1.758440923819804E-2</v>
      </c>
    </row>
    <row r="4814" spans="2:4" x14ac:dyDescent="0.4">
      <c r="B4814" s="114">
        <v>1262.3999999999501</v>
      </c>
      <c r="C4814" s="11">
        <v>0.981535216815697</v>
      </c>
      <c r="D4814" s="11">
        <f t="shared" si="4"/>
        <v>1.8464783184303002E-2</v>
      </c>
    </row>
    <row r="4815" spans="2:4" x14ac:dyDescent="0.4">
      <c r="B4815" s="114">
        <v>1262.5999999999401</v>
      </c>
      <c r="C4815" s="11">
        <v>0.98060582019931497</v>
      </c>
      <c r="D4815" s="11">
        <f t="shared" si="4"/>
        <v>1.939417980068503E-2</v>
      </c>
    </row>
    <row r="4816" spans="2:4" x14ac:dyDescent="0.4">
      <c r="B4816" s="114">
        <v>1262.7999999999499</v>
      </c>
      <c r="C4816" s="11">
        <v>0.97962714128521899</v>
      </c>
      <c r="D4816" s="11">
        <f t="shared" si="4"/>
        <v>2.0372858714781006E-2</v>
      </c>
    </row>
    <row r="4817" spans="2:4" x14ac:dyDescent="0.4">
      <c r="B4817" s="114">
        <v>1262.99999999994</v>
      </c>
      <c r="C4817" s="11">
        <v>0.97859965115845304</v>
      </c>
      <c r="D4817" s="11">
        <f t="shared" si="4"/>
        <v>2.1400348841546957E-2</v>
      </c>
    </row>
    <row r="4818" spans="2:4" x14ac:dyDescent="0.4">
      <c r="B4818" s="114">
        <v>1263.19999999995</v>
      </c>
      <c r="C4818" s="11">
        <v>0.97752472859415895</v>
      </c>
      <c r="D4818" s="11">
        <f t="shared" si="4"/>
        <v>2.2475271405841046E-2</v>
      </c>
    </row>
    <row r="4819" spans="2:4" x14ac:dyDescent="0.4">
      <c r="B4819" s="114">
        <v>1263.3999999999501</v>
      </c>
      <c r="C4819" s="11">
        <v>0.97640485291411505</v>
      </c>
      <c r="D4819" s="11">
        <f t="shared" si="4"/>
        <v>2.3595147085884949E-2</v>
      </c>
    </row>
    <row r="4820" spans="2:4" x14ac:dyDescent="0.4">
      <c r="B4820" s="114">
        <v>1263.5999999999401</v>
      </c>
      <c r="C4820" s="11">
        <v>0.97524380607667804</v>
      </c>
      <c r="D4820" s="11">
        <f t="shared" si="4"/>
        <v>2.4756193923321956E-2</v>
      </c>
    </row>
    <row r="4821" spans="2:4" x14ac:dyDescent="0.4">
      <c r="B4821" s="114">
        <v>1263.7999999999499</v>
      </c>
      <c r="C4821" s="11">
        <v>0.97404687356630104</v>
      </c>
      <c r="D4821" s="11">
        <f t="shared" si="4"/>
        <v>2.5953126433698959E-2</v>
      </c>
    </row>
    <row r="4822" spans="2:4" x14ac:dyDescent="0.4">
      <c r="B4822" s="114">
        <v>1263.99999999994</v>
      </c>
      <c r="C4822" s="11">
        <v>0.97282102923117497</v>
      </c>
      <c r="D4822" s="11">
        <f t="shared" si="4"/>
        <v>2.7178970768825028E-2</v>
      </c>
    </row>
    <row r="4823" spans="2:4" x14ac:dyDescent="0.4">
      <c r="B4823" s="114">
        <v>1264.19999999995</v>
      </c>
      <c r="C4823" s="11">
        <v>0.97157509018579702</v>
      </c>
      <c r="D4823" s="11">
        <f t="shared" ref="D4823:D4886" si="5">1-C4823</f>
        <v>2.8424909814202981E-2</v>
      </c>
    </row>
    <row r="4824" spans="2:4" x14ac:dyDescent="0.4">
      <c r="B4824" s="114">
        <v>1264.3999999999501</v>
      </c>
      <c r="C4824" s="11">
        <v>0.97031982400024497</v>
      </c>
      <c r="D4824" s="11">
        <f t="shared" si="5"/>
        <v>2.9680175999755032E-2</v>
      </c>
    </row>
    <row r="4825" spans="2:4" x14ac:dyDescent="0.4">
      <c r="B4825" s="114">
        <v>1264.5999999999401</v>
      </c>
      <c r="C4825" s="11">
        <v>0.969067934409927</v>
      </c>
      <c r="D4825" s="11">
        <f t="shared" si="5"/>
        <v>3.0932065590072999E-2</v>
      </c>
    </row>
    <row r="4826" spans="2:4" x14ac:dyDescent="0.4">
      <c r="B4826" s="114">
        <v>1264.7999999999499</v>
      </c>
      <c r="C4826" s="11">
        <v>0.96783394180511795</v>
      </c>
      <c r="D4826" s="11">
        <f t="shared" si="5"/>
        <v>3.2166058194882052E-2</v>
      </c>
    </row>
    <row r="4827" spans="2:4" x14ac:dyDescent="0.4">
      <c r="B4827" s="114">
        <v>1264.99999999994</v>
      </c>
      <c r="C4827" s="11">
        <v>0.96663393055481905</v>
      </c>
      <c r="D4827" s="11">
        <f t="shared" si="5"/>
        <v>3.3366069445180946E-2</v>
      </c>
    </row>
    <row r="4828" spans="2:4" x14ac:dyDescent="0.4">
      <c r="B4828" s="114">
        <v>1265.19999999995</v>
      </c>
      <c r="C4828" s="11">
        <v>0.96548514269955299</v>
      </c>
      <c r="D4828" s="11">
        <f t="shared" si="5"/>
        <v>3.4514857300447011E-2</v>
      </c>
    </row>
    <row r="4829" spans="2:4" x14ac:dyDescent="0.4">
      <c r="B4829" s="114">
        <v>1265.3999999999501</v>
      </c>
      <c r="C4829" s="11">
        <v>0.96440541771284904</v>
      </c>
      <c r="D4829" s="11">
        <f t="shared" si="5"/>
        <v>3.5594582287150955E-2</v>
      </c>
    </row>
    <row r="4830" spans="2:4" x14ac:dyDescent="0.4">
      <c r="B4830" s="114">
        <v>1265.5999999999401</v>
      </c>
      <c r="C4830" s="11">
        <v>0.96341249841794097</v>
      </c>
      <c r="D4830" s="11">
        <f t="shared" si="5"/>
        <v>3.6587501582059034E-2</v>
      </c>
    </row>
    <row r="4831" spans="2:4" x14ac:dyDescent="0.4">
      <c r="B4831" s="114">
        <v>1265.7999999999499</v>
      </c>
      <c r="C4831" s="11">
        <v>0.962523247501059</v>
      </c>
      <c r="D4831" s="11">
        <f t="shared" si="5"/>
        <v>3.7476752498941002E-2</v>
      </c>
    </row>
    <row r="4832" spans="2:4" x14ac:dyDescent="0.4">
      <c r="B4832" s="114">
        <v>1265.99999999994</v>
      </c>
      <c r="C4832" s="11">
        <v>0.96175284415065299</v>
      </c>
      <c r="D4832" s="11">
        <f t="shared" si="5"/>
        <v>3.8247155849347014E-2</v>
      </c>
    </row>
    <row r="4833" spans="2:4" x14ac:dyDescent="0.4">
      <c r="B4833" s="114">
        <v>1266.19999999995</v>
      </c>
      <c r="C4833" s="11">
        <v>0.96111404802874401</v>
      </c>
      <c r="D4833" s="11">
        <f t="shared" si="5"/>
        <v>3.8885951971255994E-2</v>
      </c>
    </row>
    <row r="4834" spans="2:4" x14ac:dyDescent="0.4">
      <c r="B4834" s="114">
        <v>1266.3999999999501</v>
      </c>
      <c r="C4834" s="11">
        <v>0.96061663296800104</v>
      </c>
      <c r="D4834" s="11">
        <f t="shared" si="5"/>
        <v>3.9383367031998961E-2</v>
      </c>
    </row>
    <row r="4835" spans="2:4" x14ac:dyDescent="0.4">
      <c r="B4835" s="114">
        <v>1266.5999999999401</v>
      </c>
      <c r="C4835" s="11">
        <v>0.96026711169323198</v>
      </c>
      <c r="D4835" s="11">
        <f t="shared" si="5"/>
        <v>3.9732888306768022E-2</v>
      </c>
    </row>
    <row r="4836" spans="2:4" x14ac:dyDescent="0.4">
      <c r="B4836" s="114">
        <v>1266.7999999999499</v>
      </c>
      <c r="C4836" s="11">
        <v>0.96006877490479703</v>
      </c>
      <c r="D4836" s="11">
        <f t="shared" si="5"/>
        <v>3.9931225095202971E-2</v>
      </c>
    </row>
    <row r="4837" spans="2:4" x14ac:dyDescent="0.4">
      <c r="B4837" s="114">
        <v>1266.99999999994</v>
      </c>
      <c r="C4837" s="11">
        <v>0.96002204176646699</v>
      </c>
      <c r="D4837" s="11">
        <f t="shared" si="5"/>
        <v>3.9977958233533006E-2</v>
      </c>
    </row>
    <row r="4838" spans="2:4" x14ac:dyDescent="0.4">
      <c r="B4838" s="114">
        <v>1267.19999999995</v>
      </c>
      <c r="C4838" s="11">
        <v>0.96012500420299995</v>
      </c>
      <c r="D4838" s="11">
        <f t="shared" si="5"/>
        <v>3.9874995797000046E-2</v>
      </c>
    </row>
    <row r="4839" spans="2:4" x14ac:dyDescent="0.4">
      <c r="B4839" s="114">
        <v>1267.3999999999501</v>
      </c>
      <c r="C4839" s="11">
        <v>0.96037391485478696</v>
      </c>
      <c r="D4839" s="11">
        <f t="shared" si="5"/>
        <v>3.9626085145213041E-2</v>
      </c>
    </row>
    <row r="4840" spans="2:4" x14ac:dyDescent="0.4">
      <c r="B4840" s="114">
        <v>1267.5999999999401</v>
      </c>
      <c r="C4840" s="11">
        <v>0.96076330180620295</v>
      </c>
      <c r="D4840" s="11">
        <f t="shared" si="5"/>
        <v>3.9236698193797048E-2</v>
      </c>
    </row>
    <row r="4841" spans="2:4" x14ac:dyDescent="0.4">
      <c r="B4841" s="114">
        <v>1267.7999999999499</v>
      </c>
      <c r="C4841" s="11">
        <v>0.96128551116660799</v>
      </c>
      <c r="D4841" s="11">
        <f t="shared" si="5"/>
        <v>3.8714488833392013E-2</v>
      </c>
    </row>
    <row r="4842" spans="2:4" x14ac:dyDescent="0.4">
      <c r="B4842" s="114">
        <v>1267.99999999994</v>
      </c>
      <c r="C4842" s="11">
        <v>0.961929838451557</v>
      </c>
      <c r="D4842" s="11">
        <f t="shared" si="5"/>
        <v>3.8070161548443004E-2</v>
      </c>
    </row>
    <row r="4843" spans="2:4" x14ac:dyDescent="0.4">
      <c r="B4843" s="114">
        <v>1268.19999999995</v>
      </c>
      <c r="C4843" s="11">
        <v>0.96268182937040403</v>
      </c>
      <c r="D4843" s="11">
        <f t="shared" si="5"/>
        <v>3.731817062959597E-2</v>
      </c>
    </row>
    <row r="4844" spans="2:4" x14ac:dyDescent="0.4">
      <c r="B4844" s="114">
        <v>1268.3999999999501</v>
      </c>
      <c r="C4844" s="11">
        <v>0.96352342078688502</v>
      </c>
      <c r="D4844" s="11">
        <f t="shared" si="5"/>
        <v>3.6476579213114979E-2</v>
      </c>
    </row>
    <row r="4845" spans="2:4" x14ac:dyDescent="0.4">
      <c r="B4845" s="114">
        <v>1268.5999999999401</v>
      </c>
      <c r="C4845" s="11">
        <v>0.96443417466114001</v>
      </c>
      <c r="D4845" s="11">
        <f t="shared" si="5"/>
        <v>3.5565825338859991E-2</v>
      </c>
    </row>
    <row r="4846" spans="2:4" x14ac:dyDescent="0.4">
      <c r="B4846" s="114">
        <v>1268.7999999999499</v>
      </c>
      <c r="C4846" s="11">
        <v>0.96539317860782103</v>
      </c>
      <c r="D4846" s="11">
        <f t="shared" si="5"/>
        <v>3.4606821392178966E-2</v>
      </c>
    </row>
    <row r="4847" spans="2:4" x14ac:dyDescent="0.4">
      <c r="B4847" s="114">
        <v>1268.99999999994</v>
      </c>
      <c r="C4847" s="11">
        <v>0.96638087581799204</v>
      </c>
      <c r="D4847" s="11">
        <f t="shared" si="5"/>
        <v>3.3619124182007964E-2</v>
      </c>
    </row>
    <row r="4848" spans="2:4" x14ac:dyDescent="0.4">
      <c r="B4848" s="114">
        <v>1269.19999999995</v>
      </c>
      <c r="C4848" s="11">
        <v>0.96738028692809597</v>
      </c>
      <c r="D4848" s="11">
        <f t="shared" si="5"/>
        <v>3.2619713071904033E-2</v>
      </c>
    </row>
    <row r="4849" spans="2:4" x14ac:dyDescent="0.4">
      <c r="B4849" s="114">
        <v>1269.3999999999501</v>
      </c>
      <c r="C4849" s="11">
        <v>0.96837750168903702</v>
      </c>
      <c r="D4849" s="11">
        <f t="shared" si="5"/>
        <v>3.1622498310962976E-2</v>
      </c>
    </row>
    <row r="4850" spans="2:4" x14ac:dyDescent="0.4">
      <c r="B4850" s="114">
        <v>1269.5999999999401</v>
      </c>
      <c r="C4850" s="11">
        <v>0.96936161642620999</v>
      </c>
      <c r="D4850" s="11">
        <f t="shared" si="5"/>
        <v>3.0638383573790007E-2</v>
      </c>
    </row>
    <row r="4851" spans="2:4" x14ac:dyDescent="0.4">
      <c r="B4851" s="114">
        <v>1269.7999999999499</v>
      </c>
      <c r="C4851" s="11">
        <v>0.97032437404542404</v>
      </c>
      <c r="D4851" s="11">
        <f t="shared" si="5"/>
        <v>2.9675625954575957E-2</v>
      </c>
    </row>
    <row r="4852" spans="2:4" x14ac:dyDescent="0.4">
      <c r="B4852" s="114">
        <v>1269.99999999994</v>
      </c>
      <c r="C4852" s="11">
        <v>0.97125970806172401</v>
      </c>
      <c r="D4852" s="11">
        <f t="shared" si="5"/>
        <v>2.8740291938275986E-2</v>
      </c>
    </row>
    <row r="4853" spans="2:4" x14ac:dyDescent="0.4">
      <c r="B4853" s="114">
        <v>1270.19999999995</v>
      </c>
      <c r="C4853" s="11">
        <v>0.97216330610461099</v>
      </c>
      <c r="D4853" s="11">
        <f t="shared" si="5"/>
        <v>2.7836693895389009E-2</v>
      </c>
    </row>
    <row r="4854" spans="2:4" x14ac:dyDescent="0.4">
      <c r="B4854" s="114">
        <v>1270.3999999999501</v>
      </c>
      <c r="C4854" s="11">
        <v>0.97303223998578103</v>
      </c>
      <c r="D4854" s="11">
        <f t="shared" si="5"/>
        <v>2.6967760014218967E-2</v>
      </c>
    </row>
    <row r="4855" spans="2:4" x14ac:dyDescent="0.4">
      <c r="B4855" s="114">
        <v>1270.5999999999401</v>
      </c>
      <c r="C4855" s="11">
        <v>0.97386465432605496</v>
      </c>
      <c r="D4855" s="11">
        <f t="shared" si="5"/>
        <v>2.6135345673945043E-2</v>
      </c>
    </row>
    <row r="4856" spans="2:4" x14ac:dyDescent="0.4">
      <c r="B4856" s="114">
        <v>1270.7999999999499</v>
      </c>
      <c r="C4856" s="11">
        <v>0.97465952348340701</v>
      </c>
      <c r="D4856" s="11">
        <f t="shared" si="5"/>
        <v>2.5340476516592991E-2</v>
      </c>
    </row>
    <row r="4857" spans="2:4" x14ac:dyDescent="0.4">
      <c r="B4857" s="114">
        <v>1270.99999999994</v>
      </c>
      <c r="C4857" s="11">
        <v>0.97541646205822197</v>
      </c>
      <c r="D4857" s="11">
        <f t="shared" si="5"/>
        <v>2.4583537941778033E-2</v>
      </c>
    </row>
    <row r="4858" spans="2:4" x14ac:dyDescent="0.4">
      <c r="B4858" s="114">
        <v>1271.19999999995</v>
      </c>
      <c r="C4858" s="11">
        <v>0.97613557546023499</v>
      </c>
      <c r="D4858" s="11">
        <f t="shared" si="5"/>
        <v>2.3864424539765006E-2</v>
      </c>
    </row>
    <row r="4859" spans="2:4" x14ac:dyDescent="0.4">
      <c r="B4859" s="114">
        <v>1271.3999999999501</v>
      </c>
      <c r="C4859" s="11">
        <v>0.97681734141909504</v>
      </c>
      <c r="D4859" s="11">
        <f t="shared" si="5"/>
        <v>2.3182658580904958E-2</v>
      </c>
    </row>
    <row r="4860" spans="2:4" x14ac:dyDescent="0.4">
      <c r="B4860" s="114">
        <v>1271.5999999999401</v>
      </c>
      <c r="C4860" s="11">
        <v>0.97746251555210495</v>
      </c>
      <c r="D4860" s="11">
        <f t="shared" si="5"/>
        <v>2.2537484447895051E-2</v>
      </c>
    </row>
    <row r="4861" spans="2:4" x14ac:dyDescent="0.4">
      <c r="B4861" s="114">
        <v>1271.7999999999499</v>
      </c>
      <c r="C4861" s="11">
        <v>0.97807205587306401</v>
      </c>
      <c r="D4861" s="11">
        <f t="shared" si="5"/>
        <v>2.1927944126935994E-2</v>
      </c>
    </row>
    <row r="4862" spans="2:4" x14ac:dyDescent="0.4">
      <c r="B4862" s="114">
        <v>1271.99999999994</v>
      </c>
      <c r="C4862" s="11">
        <v>0.97864706241364496</v>
      </c>
      <c r="D4862" s="11">
        <f t="shared" si="5"/>
        <v>2.1352937586355036E-2</v>
      </c>
    </row>
    <row r="4863" spans="2:4" x14ac:dyDescent="0.4">
      <c r="B4863" s="114">
        <v>1272.19999999995</v>
      </c>
      <c r="C4863" s="11">
        <v>0.97918872851840799</v>
      </c>
      <c r="D4863" s="11">
        <f t="shared" si="5"/>
        <v>2.0811271481592009E-2</v>
      </c>
    </row>
    <row r="4864" spans="2:4" x14ac:dyDescent="0.4">
      <c r="B4864" s="114">
        <v>1272.3999999999501</v>
      </c>
      <c r="C4864" s="11">
        <v>0.97969830130181701</v>
      </c>
      <c r="D4864" s="11">
        <f t="shared" si="5"/>
        <v>2.0301698698182991E-2</v>
      </c>
    </row>
    <row r="4865" spans="2:4" x14ac:dyDescent="0.4">
      <c r="B4865" s="114">
        <v>1272.5999999999401</v>
      </c>
      <c r="C4865" s="11">
        <v>0.98017705346439798</v>
      </c>
      <c r="D4865" s="11">
        <f t="shared" si="5"/>
        <v>1.9822946535602015E-2</v>
      </c>
    </row>
    <row r="4866" spans="2:4" x14ac:dyDescent="0.4">
      <c r="B4866" s="114">
        <v>1272.7999999999499</v>
      </c>
      <c r="C4866" s="11">
        <v>0.98062626020182098</v>
      </c>
      <c r="D4866" s="11">
        <f t="shared" si="5"/>
        <v>1.9373739798179024E-2</v>
      </c>
    </row>
    <row r="4867" spans="2:4" x14ac:dyDescent="0.4">
      <c r="B4867" s="114">
        <v>1272.99999999994</v>
      </c>
      <c r="C4867" s="11">
        <v>0.98104718090425802</v>
      </c>
      <c r="D4867" s="11">
        <f t="shared" si="5"/>
        <v>1.895281909574198E-2</v>
      </c>
    </row>
    <row r="4868" spans="2:4" x14ac:dyDescent="0.4">
      <c r="B4868" s="114">
        <v>1273.19999999995</v>
      </c>
      <c r="C4868" s="11">
        <v>0.98144104523341102</v>
      </c>
      <c r="D4868" s="11">
        <f t="shared" si="5"/>
        <v>1.8558954766588975E-2</v>
      </c>
    </row>
    <row r="4869" spans="2:4" x14ac:dyDescent="0.4">
      <c r="B4869" s="114">
        <v>1273.3999999999501</v>
      </c>
      <c r="C4869" s="11">
        <v>0.98180904274399805</v>
      </c>
      <c r="D4869" s="11">
        <f t="shared" si="5"/>
        <v>1.8190957256001949E-2</v>
      </c>
    </row>
    <row r="4870" spans="2:4" x14ac:dyDescent="0.4">
      <c r="B4870" s="114">
        <v>1273.5999999999401</v>
      </c>
      <c r="C4870" s="11">
        <v>0.98215231535747105</v>
      </c>
      <c r="D4870" s="11">
        <f t="shared" si="5"/>
        <v>1.7847684642528949E-2</v>
      </c>
    </row>
    <row r="4871" spans="2:4" x14ac:dyDescent="0.4">
      <c r="B4871" s="114">
        <v>1273.7999999999499</v>
      </c>
      <c r="C4871" s="11">
        <v>0.98247195211470095</v>
      </c>
      <c r="D4871" s="11">
        <f t="shared" si="5"/>
        <v>1.7528047885299047E-2</v>
      </c>
    </row>
    <row r="4872" spans="2:4" x14ac:dyDescent="0.4">
      <c r="B4872" s="114">
        <v>1273.99999999994</v>
      </c>
      <c r="C4872" s="11">
        <v>0.98276898573500004</v>
      </c>
      <c r="D4872" s="11">
        <f t="shared" si="5"/>
        <v>1.7231014264999955E-2</v>
      </c>
    </row>
    <row r="4873" spans="2:4" x14ac:dyDescent="0.4">
      <c r="B4873" s="114">
        <v>1274.19999999995</v>
      </c>
      <c r="C4873" s="11">
        <v>0.98304439055308102</v>
      </c>
      <c r="D4873" s="11">
        <f t="shared" si="5"/>
        <v>1.6955609446918984E-2</v>
      </c>
    </row>
    <row r="4874" spans="2:4" x14ac:dyDescent="0.4">
      <c r="B4874" s="114">
        <v>1274.3999999999501</v>
      </c>
      <c r="C4874" s="11">
        <v>0.98329908151211298</v>
      </c>
      <c r="D4874" s="11">
        <f t="shared" si="5"/>
        <v>1.6700918487887018E-2</v>
      </c>
    </row>
    <row r="4875" spans="2:4" x14ac:dyDescent="0.4">
      <c r="B4875" s="114">
        <v>1274.5999999999401</v>
      </c>
      <c r="C4875" s="11">
        <v>0.983533914247951</v>
      </c>
      <c r="D4875" s="11">
        <f t="shared" si="5"/>
        <v>1.6466085752048998E-2</v>
      </c>
    </row>
    <row r="4876" spans="2:4" x14ac:dyDescent="0.4">
      <c r="B4876" s="114">
        <v>1274.7999999999499</v>
      </c>
      <c r="C4876" s="11">
        <v>0.98374968566822496</v>
      </c>
      <c r="D4876" s="11">
        <f t="shared" si="5"/>
        <v>1.625031433177504E-2</v>
      </c>
    </row>
    <row r="4877" spans="2:4" x14ac:dyDescent="0.4">
      <c r="B4877" s="114">
        <v>1274.99999999994</v>
      </c>
      <c r="C4877" s="11">
        <v>0.98394713494313402</v>
      </c>
      <c r="D4877" s="11">
        <f t="shared" si="5"/>
        <v>1.6052865056865984E-2</v>
      </c>
    </row>
    <row r="4878" spans="2:4" x14ac:dyDescent="0.4">
      <c r="B4878" s="114">
        <v>1275.19999999995</v>
      </c>
      <c r="C4878" s="11">
        <v>0.98412694481880203</v>
      </c>
      <c r="D4878" s="11">
        <f t="shared" si="5"/>
        <v>1.587305518119797E-2</v>
      </c>
    </row>
    <row r="4879" spans="2:4" x14ac:dyDescent="0.4">
      <c r="B4879" s="114">
        <v>1275.3999999999501</v>
      </c>
      <c r="C4879" s="11">
        <v>0.98428974314461404</v>
      </c>
      <c r="D4879" s="11">
        <f t="shared" si="5"/>
        <v>1.5710256855385962E-2</v>
      </c>
    </row>
    <row r="4880" spans="2:4" x14ac:dyDescent="0.4">
      <c r="B4880" s="114">
        <v>1275.5999999999401</v>
      </c>
      <c r="C4880" s="11">
        <v>0.98443610452746799</v>
      </c>
      <c r="D4880" s="11">
        <f t="shared" si="5"/>
        <v>1.5563895472532008E-2</v>
      </c>
    </row>
    <row r="4881" spans="2:4" x14ac:dyDescent="0.4">
      <c r="B4881" s="114">
        <v>1275.7999999999399</v>
      </c>
      <c r="C4881" s="11">
        <v>0.984566552044985</v>
      </c>
      <c r="D4881" s="11">
        <f t="shared" si="5"/>
        <v>1.5433447955015001E-2</v>
      </c>
    </row>
    <row r="4882" spans="2:4" x14ac:dyDescent="0.4">
      <c r="B4882" s="114">
        <v>1275.99999999994</v>
      </c>
      <c r="C4882" s="11">
        <v>0.98468155896554599</v>
      </c>
      <c r="D4882" s="11">
        <f t="shared" si="5"/>
        <v>1.5318441034454011E-2</v>
      </c>
    </row>
    <row r="4883" spans="2:4" x14ac:dyDescent="0.4">
      <c r="B4883" s="114">
        <v>1276.19999999995</v>
      </c>
      <c r="C4883" s="11">
        <v>0.98478155043600002</v>
      </c>
      <c r="D4883" s="11">
        <f t="shared" si="5"/>
        <v>1.5218449563999981E-2</v>
      </c>
    </row>
    <row r="4884" spans="2:4" x14ac:dyDescent="0.4">
      <c r="B4884" s="114">
        <v>1276.3999999999401</v>
      </c>
      <c r="C4884" s="11">
        <v>0.98486690500488905</v>
      </c>
      <c r="D4884" s="11">
        <f t="shared" si="5"/>
        <v>1.5133094995110952E-2</v>
      </c>
    </row>
    <row r="4885" spans="2:4" x14ac:dyDescent="0.4">
      <c r="B4885" s="114">
        <v>1276.5999999999401</v>
      </c>
      <c r="C4885" s="11">
        <v>0.98493795595627098</v>
      </c>
      <c r="D4885" s="11">
        <f t="shared" si="5"/>
        <v>1.5062044043729017E-2</v>
      </c>
    </row>
    <row r="4886" spans="2:4" x14ac:dyDescent="0.4">
      <c r="B4886" s="114">
        <v>1276.7999999999399</v>
      </c>
      <c r="C4886" s="11">
        <v>0.98499499270143998</v>
      </c>
      <c r="D4886" s="11">
        <f t="shared" si="5"/>
        <v>1.5005007298560025E-2</v>
      </c>
    </row>
    <row r="4887" spans="2:4" x14ac:dyDescent="0.4">
      <c r="B4887" s="114">
        <v>1276.99999999994</v>
      </c>
      <c r="C4887" s="11">
        <v>0.98503826207305201</v>
      </c>
      <c r="D4887" s="11">
        <f t="shared" ref="D4887:D4950" si="6">1-C4887</f>
        <v>1.4961737926947993E-2</v>
      </c>
    </row>
    <row r="4888" spans="2:4" x14ac:dyDescent="0.4">
      <c r="B4888" s="114">
        <v>1277.19999999994</v>
      </c>
      <c r="C4888" s="11">
        <v>0.9850679694808</v>
      </c>
      <c r="D4888" s="11">
        <f t="shared" si="6"/>
        <v>1.4932030519200001E-2</v>
      </c>
    </row>
    <row r="4889" spans="2:4" x14ac:dyDescent="0.4">
      <c r="B4889" s="114">
        <v>1277.3999999999401</v>
      </c>
      <c r="C4889" s="11">
        <v>0.98508427992153902</v>
      </c>
      <c r="D4889" s="11">
        <f t="shared" si="6"/>
        <v>1.4915720078460981E-2</v>
      </c>
    </row>
    <row r="4890" spans="2:4" x14ac:dyDescent="0.4">
      <c r="B4890" s="114">
        <v>1277.5999999999401</v>
      </c>
      <c r="C4890" s="11">
        <v>0.98508731883864897</v>
      </c>
      <c r="D4890" s="11">
        <f t="shared" si="6"/>
        <v>1.4912681161351027E-2</v>
      </c>
    </row>
    <row r="4891" spans="2:4" x14ac:dyDescent="0.4">
      <c r="B4891" s="114">
        <v>1277.7999999999399</v>
      </c>
      <c r="C4891" s="11">
        <v>0.98507717282714202</v>
      </c>
      <c r="D4891" s="11">
        <f t="shared" si="6"/>
        <v>1.4922827172857978E-2</v>
      </c>
    </row>
    <row r="4892" spans="2:4" x14ac:dyDescent="0.4">
      <c r="B4892" s="114">
        <v>1277.99999999994</v>
      </c>
      <c r="C4892" s="11">
        <v>0.98505389018199296</v>
      </c>
      <c r="D4892" s="11">
        <f t="shared" si="6"/>
        <v>1.4946109818007036E-2</v>
      </c>
    </row>
    <row r="4893" spans="2:4" x14ac:dyDescent="0.4">
      <c r="B4893" s="114">
        <v>1278.19999999994</v>
      </c>
      <c r="C4893" s="11">
        <v>0.98501748141005396</v>
      </c>
      <c r="D4893" s="11">
        <f t="shared" si="6"/>
        <v>1.4982518589946037E-2</v>
      </c>
    </row>
    <row r="4894" spans="2:4" x14ac:dyDescent="0.4">
      <c r="B4894" s="114">
        <v>1278.3999999999401</v>
      </c>
      <c r="C4894" s="11">
        <v>0.98496791992905297</v>
      </c>
      <c r="D4894" s="11">
        <f t="shared" si="6"/>
        <v>1.5032080070947029E-2</v>
      </c>
    </row>
    <row r="4895" spans="2:4" x14ac:dyDescent="0.4">
      <c r="B4895" s="114">
        <v>1278.5999999999401</v>
      </c>
      <c r="C4895" s="11">
        <v>0.98490514195057499</v>
      </c>
      <c r="D4895" s="11">
        <f t="shared" si="6"/>
        <v>1.5094858049425008E-2</v>
      </c>
    </row>
    <row r="4896" spans="2:4" x14ac:dyDescent="0.4">
      <c r="B4896" s="114">
        <v>1278.7999999999399</v>
      </c>
      <c r="C4896" s="11">
        <v>0.98482904629884105</v>
      </c>
      <c r="D4896" s="11">
        <f t="shared" si="6"/>
        <v>1.5170953701158951E-2</v>
      </c>
    </row>
    <row r="4897" spans="2:4" x14ac:dyDescent="0.4">
      <c r="B4897" s="114">
        <v>1278.99999999994</v>
      </c>
      <c r="C4897" s="11">
        <v>0.98473949416653095</v>
      </c>
      <c r="D4897" s="11">
        <f t="shared" si="6"/>
        <v>1.5260505833469051E-2</v>
      </c>
    </row>
    <row r="4898" spans="2:4" x14ac:dyDescent="0.4">
      <c r="B4898" s="114">
        <v>1279.19999999994</v>
      </c>
      <c r="C4898" s="11">
        <v>0.98463630870839602</v>
      </c>
      <c r="D4898" s="11">
        <f t="shared" si="6"/>
        <v>1.5363691291603976E-2</v>
      </c>
    </row>
    <row r="4899" spans="2:4" x14ac:dyDescent="0.4">
      <c r="B4899" s="114">
        <v>1279.3999999999401</v>
      </c>
      <c r="C4899" s="11">
        <v>0.98451927447072296</v>
      </c>
      <c r="D4899" s="11">
        <f t="shared" si="6"/>
        <v>1.548072552927704E-2</v>
      </c>
    </row>
    <row r="4900" spans="2:4" x14ac:dyDescent="0.4">
      <c r="B4900" s="114">
        <v>1279.5999999999401</v>
      </c>
      <c r="C4900" s="11">
        <v>0.98438813665423197</v>
      </c>
      <c r="D4900" s="11">
        <f t="shared" si="6"/>
        <v>1.5611863345768029E-2</v>
      </c>
    </row>
    <row r="4901" spans="2:4" x14ac:dyDescent="0.4">
      <c r="B4901" s="114">
        <v>1279.7999999999399</v>
      </c>
      <c r="C4901" s="11">
        <v>0.984242600207483</v>
      </c>
      <c r="D4901" s="11">
        <f t="shared" si="6"/>
        <v>1.5757399792517002E-2</v>
      </c>
    </row>
    <row r="4902" spans="2:4" x14ac:dyDescent="0.4">
      <c r="B4902" s="114">
        <v>1279.99999999994</v>
      </c>
      <c r="C4902" s="11">
        <v>0.984082328747929</v>
      </c>
      <c r="D4902" s="11">
        <f t="shared" si="6"/>
        <v>1.5917671252070997E-2</v>
      </c>
    </row>
    <row r="4903" spans="2:4" x14ac:dyDescent="0.4">
      <c r="B4903" s="114">
        <v>1280.19999999994</v>
      </c>
      <c r="C4903" s="11">
        <v>0.98390694323628802</v>
      </c>
      <c r="D4903" s="11">
        <f t="shared" si="6"/>
        <v>1.6093056763711977E-2</v>
      </c>
    </row>
    <row r="4904" spans="2:4" x14ac:dyDescent="0.4">
      <c r="B4904" s="114">
        <v>1280.3999999999401</v>
      </c>
      <c r="C4904" s="11">
        <v>0.98371602029553895</v>
      </c>
      <c r="D4904" s="11">
        <f t="shared" si="6"/>
        <v>1.6283979704461049E-2</v>
      </c>
    </row>
    <row r="4905" spans="2:4" x14ac:dyDescent="0.4">
      <c r="B4905" s="114">
        <v>1280.5999999999401</v>
      </c>
      <c r="C4905" s="11">
        <v>0.98350909073776205</v>
      </c>
      <c r="D4905" s="11">
        <f t="shared" si="6"/>
        <v>1.6490909262237952E-2</v>
      </c>
    </row>
    <row r="4906" spans="2:4" x14ac:dyDescent="0.4">
      <c r="B4906" s="114">
        <v>1280.7999999999399</v>
      </c>
      <c r="C4906" s="11">
        <v>0.98328563780823997</v>
      </c>
      <c r="D4906" s="11">
        <f t="shared" si="6"/>
        <v>1.6714362191760035E-2</v>
      </c>
    </row>
    <row r="4907" spans="2:4" x14ac:dyDescent="0.4">
      <c r="B4907" s="114">
        <v>1280.99999999994</v>
      </c>
      <c r="C4907" s="11">
        <v>0.98304509517277905</v>
      </c>
      <c r="D4907" s="11">
        <f t="shared" si="6"/>
        <v>1.6954904827220951E-2</v>
      </c>
    </row>
    <row r="4908" spans="2:4" x14ac:dyDescent="0.4">
      <c r="B4908" s="114">
        <v>1281.19999999994</v>
      </c>
      <c r="C4908" s="11">
        <v>0.98278684470579503</v>
      </c>
      <c r="D4908" s="11">
        <f t="shared" si="6"/>
        <v>1.7213155294204974E-2</v>
      </c>
    </row>
    <row r="4909" spans="2:4" x14ac:dyDescent="0.4">
      <c r="B4909" s="114">
        <v>1281.3999999999401</v>
      </c>
      <c r="C4909" s="11">
        <v>0.98251021407486905</v>
      </c>
      <c r="D4909" s="11">
        <f t="shared" si="6"/>
        <v>1.7489785925130952E-2</v>
      </c>
    </row>
    <row r="4910" spans="2:4" x14ac:dyDescent="0.4">
      <c r="B4910" s="114">
        <v>1281.5999999999401</v>
      </c>
      <c r="C4910" s="11">
        <v>0.98221447411794405</v>
      </c>
      <c r="D4910" s="11">
        <f t="shared" si="6"/>
        <v>1.7785525882055953E-2</v>
      </c>
    </row>
    <row r="4911" spans="2:4" x14ac:dyDescent="0.4">
      <c r="B4911" s="114">
        <v>1281.7999999999399</v>
      </c>
      <c r="C4911" s="11">
        <v>0.98189883601001204</v>
      </c>
      <c r="D4911" s="11">
        <f t="shared" si="6"/>
        <v>1.8101163989987956E-2</v>
      </c>
    </row>
    <row r="4912" spans="2:4" x14ac:dyDescent="0.4">
      <c r="B4912" s="114">
        <v>1281.99999999994</v>
      </c>
      <c r="C4912" s="11">
        <v>0.98156244821754701</v>
      </c>
      <c r="D4912" s="11">
        <f t="shared" si="6"/>
        <v>1.8437551782452988E-2</v>
      </c>
    </row>
    <row r="4913" spans="2:4" x14ac:dyDescent="0.4">
      <c r="B4913" s="114">
        <v>1282.19999999994</v>
      </c>
      <c r="C4913" s="11">
        <v>0.98120439264832604</v>
      </c>
      <c r="D4913" s="11">
        <f t="shared" si="6"/>
        <v>1.879560735167396E-2</v>
      </c>
    </row>
    <row r="4914" spans="2:4" x14ac:dyDescent="0.4">
      <c r="B4914" s="114">
        <v>1282.3999999999401</v>
      </c>
      <c r="C4914" s="11">
        <v>0.98082367915232005</v>
      </c>
      <c r="D4914" s="11">
        <f t="shared" si="6"/>
        <v>1.9176320847679951E-2</v>
      </c>
    </row>
    <row r="4915" spans="2:4" x14ac:dyDescent="0.4">
      <c r="B4915" s="114">
        <v>1282.5999999999401</v>
      </c>
      <c r="C4915" s="11">
        <v>0.98041924313066198</v>
      </c>
      <c r="D4915" s="11">
        <f t="shared" si="6"/>
        <v>1.9580756869338023E-2</v>
      </c>
    </row>
    <row r="4916" spans="2:4" x14ac:dyDescent="0.4">
      <c r="B4916" s="114">
        <v>1282.7999999999399</v>
      </c>
      <c r="C4916" s="11">
        <v>0.97998994209058798</v>
      </c>
      <c r="D4916" s="11">
        <f t="shared" si="6"/>
        <v>2.0010057909412016E-2</v>
      </c>
    </row>
    <row r="4917" spans="2:4" x14ac:dyDescent="0.4">
      <c r="B4917" s="114">
        <v>1282.99999999994</v>
      </c>
      <c r="C4917" s="11">
        <v>0.97953455146776902</v>
      </c>
      <c r="D4917" s="11">
        <f t="shared" si="6"/>
        <v>2.0465448532230979E-2</v>
      </c>
    </row>
    <row r="4918" spans="2:4" x14ac:dyDescent="0.4">
      <c r="B4918" s="114">
        <v>1283.19999999994</v>
      </c>
      <c r="C4918" s="11">
        <v>0.97905176026501695</v>
      </c>
      <c r="D4918" s="11">
        <f t="shared" si="6"/>
        <v>2.0948239734983054E-2</v>
      </c>
    </row>
    <row r="4919" spans="2:4" x14ac:dyDescent="0.4">
      <c r="B4919" s="114">
        <v>1283.3999999999401</v>
      </c>
      <c r="C4919" s="11">
        <v>0.978540166531084</v>
      </c>
      <c r="D4919" s="11">
        <f t="shared" si="6"/>
        <v>2.1459833468916001E-2</v>
      </c>
    </row>
    <row r="4920" spans="2:4" x14ac:dyDescent="0.4">
      <c r="B4920" s="114">
        <v>1283.5999999999401</v>
      </c>
      <c r="C4920" s="11">
        <v>0.97799827271183903</v>
      </c>
      <c r="D4920" s="11">
        <f t="shared" si="6"/>
        <v>2.2001727288160966E-2</v>
      </c>
    </row>
    <row r="4921" spans="2:4" x14ac:dyDescent="0.4">
      <c r="B4921" s="114">
        <v>1283.7999999999399</v>
      </c>
      <c r="C4921" s="11">
        <v>0.97742448091679801</v>
      </c>
      <c r="D4921" s="11">
        <f t="shared" si="6"/>
        <v>2.2575519083201989E-2</v>
      </c>
    </row>
    <row r="4922" spans="2:4" x14ac:dyDescent="0.4">
      <c r="B4922" s="114">
        <v>1283.99999999994</v>
      </c>
      <c r="C4922" s="11">
        <v>0.97681708815694901</v>
      </c>
      <c r="D4922" s="11">
        <f t="shared" si="6"/>
        <v>2.3182911843050991E-2</v>
      </c>
    </row>
    <row r="4923" spans="2:4" x14ac:dyDescent="0.4">
      <c r="B4923" s="114">
        <v>1284.19999999994</v>
      </c>
      <c r="C4923" s="11">
        <v>0.97617428371316495</v>
      </c>
      <c r="D4923" s="11">
        <f t="shared" si="6"/>
        <v>2.3825716286835052E-2</v>
      </c>
    </row>
    <row r="4924" spans="2:4" x14ac:dyDescent="0.4">
      <c r="B4924" s="114">
        <v>1284.3999999999401</v>
      </c>
      <c r="C4924" s="11">
        <v>0.97549415171394405</v>
      </c>
      <c r="D4924" s="11">
        <f t="shared" si="6"/>
        <v>2.4505848286055953E-2</v>
      </c>
    </row>
    <row r="4925" spans="2:4" x14ac:dyDescent="0.4">
      <c r="B4925" s="114">
        <v>1284.5999999999401</v>
      </c>
      <c r="C4925" s="11">
        <v>0.97477466228033705</v>
      </c>
      <c r="D4925" s="11">
        <f t="shared" si="6"/>
        <v>2.5225337719662955E-2</v>
      </c>
    </row>
    <row r="4926" spans="2:4" x14ac:dyDescent="0.4">
      <c r="B4926" s="114">
        <v>1284.7999999999399</v>
      </c>
      <c r="C4926" s="11">
        <v>0.97401366609990003</v>
      </c>
      <c r="D4926" s="11">
        <f t="shared" si="6"/>
        <v>2.5986333900099967E-2</v>
      </c>
    </row>
    <row r="4927" spans="2:4" x14ac:dyDescent="0.4">
      <c r="B4927" s="114">
        <v>1284.99999999994</v>
      </c>
      <c r="C4927" s="11">
        <v>0.97320889148990297</v>
      </c>
      <c r="D4927" s="11">
        <f t="shared" si="6"/>
        <v>2.6791108510097028E-2</v>
      </c>
    </row>
    <row r="4928" spans="2:4" x14ac:dyDescent="0.4">
      <c r="B4928" s="114">
        <v>1285.19999999994</v>
      </c>
      <c r="C4928" s="11">
        <v>0.97235794228255701</v>
      </c>
      <c r="D4928" s="11">
        <f t="shared" si="6"/>
        <v>2.7642057717442992E-2</v>
      </c>
    </row>
    <row r="4929" spans="2:4" x14ac:dyDescent="0.4">
      <c r="B4929" s="114">
        <v>1285.3999999999401</v>
      </c>
      <c r="C4929" s="11">
        <v>0.97145829678968698</v>
      </c>
      <c r="D4929" s="11">
        <f t="shared" si="6"/>
        <v>2.8541703210313019E-2</v>
      </c>
    </row>
    <row r="4930" spans="2:4" x14ac:dyDescent="0.4">
      <c r="B4930" s="114">
        <v>1285.5999999999401</v>
      </c>
      <c r="C4930" s="11">
        <v>0.97050730815453401</v>
      </c>
      <c r="D4930" s="11">
        <f t="shared" si="6"/>
        <v>2.949269184546599E-2</v>
      </c>
    </row>
    <row r="4931" spans="2:4" x14ac:dyDescent="0.4">
      <c r="B4931" s="114">
        <v>1285.7999999999399</v>
      </c>
      <c r="C4931" s="11">
        <v>0.96950220645650897</v>
      </c>
      <c r="D4931" s="11">
        <f t="shared" si="6"/>
        <v>3.0497793543491025E-2</v>
      </c>
    </row>
    <row r="4932" spans="2:4" x14ac:dyDescent="0.4">
      <c r="B4932" s="114">
        <v>1285.99999999994</v>
      </c>
      <c r="C4932" s="11">
        <v>0.96844010300039696</v>
      </c>
      <c r="D4932" s="11">
        <f t="shared" si="6"/>
        <v>3.1559896999603043E-2</v>
      </c>
    </row>
    <row r="4933" spans="2:4" x14ac:dyDescent="0.4">
      <c r="B4933" s="114">
        <v>1286.19999999994</v>
      </c>
      <c r="C4933" s="11">
        <v>0.96731799374888605</v>
      </c>
      <c r="D4933" s="11">
        <f t="shared" si="6"/>
        <v>3.2682006251113949E-2</v>
      </c>
    </row>
    <row r="4934" spans="2:4" x14ac:dyDescent="0.4">
      <c r="B4934" s="114">
        <v>1286.3999999999401</v>
      </c>
      <c r="C4934" s="11">
        <v>0.96613275738232796</v>
      </c>
      <c r="D4934" s="11">
        <f t="shared" si="6"/>
        <v>3.3867242617672044E-2</v>
      </c>
    </row>
    <row r="4935" spans="2:4" x14ac:dyDescent="0.4">
      <c r="B4935" s="114">
        <v>1286.5999999999401</v>
      </c>
      <c r="C4935" s="11">
        <v>0.96488117714386401</v>
      </c>
      <c r="D4935" s="11">
        <f t="shared" si="6"/>
        <v>3.5118822856135989E-2</v>
      </c>
    </row>
    <row r="4936" spans="2:4" x14ac:dyDescent="0.4">
      <c r="B4936" s="114">
        <v>1286.7999999999399</v>
      </c>
      <c r="C4936" s="11">
        <v>0.96355996231520802</v>
      </c>
      <c r="D4936" s="11">
        <f t="shared" si="6"/>
        <v>3.6440037684791982E-2</v>
      </c>
    </row>
    <row r="4937" spans="2:4" x14ac:dyDescent="0.4">
      <c r="B4937" s="114">
        <v>1286.99999999994</v>
      </c>
      <c r="C4937" s="11">
        <v>0.96216577206322296</v>
      </c>
      <c r="D4937" s="11">
        <f t="shared" si="6"/>
        <v>3.7834227936777043E-2</v>
      </c>
    </row>
    <row r="4938" spans="2:4" x14ac:dyDescent="0.4">
      <c r="B4938" s="114">
        <v>1287.19999999994</v>
      </c>
      <c r="C4938" s="11">
        <v>0.96069524582324595</v>
      </c>
      <c r="D4938" s="11">
        <f t="shared" si="6"/>
        <v>3.9304754176754053E-2</v>
      </c>
    </row>
    <row r="4939" spans="2:4" x14ac:dyDescent="0.4">
      <c r="B4939" s="114">
        <v>1287.3999999999401</v>
      </c>
      <c r="C4939" s="11">
        <v>0.95914504129231903</v>
      </c>
      <c r="D4939" s="11">
        <f t="shared" si="6"/>
        <v>4.0854958707680966E-2</v>
      </c>
    </row>
    <row r="4940" spans="2:4" x14ac:dyDescent="0.4">
      <c r="B4940" s="114">
        <v>1287.5999999999401</v>
      </c>
      <c r="C4940" s="11">
        <v>0.95751188118729602</v>
      </c>
      <c r="D4940" s="11">
        <f t="shared" si="6"/>
        <v>4.2488118812703979E-2</v>
      </c>
    </row>
    <row r="4941" spans="2:4" x14ac:dyDescent="0.4">
      <c r="B4941" s="114">
        <v>1287.7999999999399</v>
      </c>
      <c r="C4941" s="11">
        <v>0.95579260997877702</v>
      </c>
      <c r="D4941" s="11">
        <f t="shared" si="6"/>
        <v>4.4207390021222981E-2</v>
      </c>
    </row>
    <row r="4942" spans="2:4" x14ac:dyDescent="0.4">
      <c r="B4942" s="114">
        <v>1287.99999999994</v>
      </c>
      <c r="C4942" s="11">
        <v>0.953984261828564</v>
      </c>
      <c r="D4942" s="11">
        <f t="shared" si="6"/>
        <v>4.6015738171436005E-2</v>
      </c>
    </row>
    <row r="4943" spans="2:4" x14ac:dyDescent="0.4">
      <c r="B4943" s="114">
        <v>1288.19999999994</v>
      </c>
      <c r="C4943" s="11">
        <v>0.95208414376072203</v>
      </c>
      <c r="D4943" s="11">
        <f t="shared" si="6"/>
        <v>4.7915856239277965E-2</v>
      </c>
    </row>
    <row r="4944" spans="2:4" x14ac:dyDescent="0.4">
      <c r="B4944" s="114">
        <v>1288.3999999999401</v>
      </c>
      <c r="C4944" s="11">
        <v>0.95008993911514605</v>
      </c>
      <c r="D4944" s="11">
        <f t="shared" si="6"/>
        <v>4.9910060884853946E-2</v>
      </c>
    </row>
    <row r="4945" spans="2:4" x14ac:dyDescent="0.4">
      <c r="B4945" s="114">
        <v>1288.5999999999401</v>
      </c>
      <c r="C4945" s="11">
        <v>0.94799980918130899</v>
      </c>
      <c r="D4945" s="11">
        <f t="shared" si="6"/>
        <v>5.2000190818691006E-2</v>
      </c>
    </row>
    <row r="4946" spans="2:4" x14ac:dyDescent="0.4">
      <c r="B4946" s="114">
        <v>1288.7999999999399</v>
      </c>
      <c r="C4946" s="11">
        <v>0.94581251361652796</v>
      </c>
      <c r="D4946" s="11">
        <f t="shared" si="6"/>
        <v>5.4187486383472039E-2</v>
      </c>
    </row>
    <row r="4947" spans="2:4" x14ac:dyDescent="0.4">
      <c r="B4947" s="114">
        <v>1288.99999999994</v>
      </c>
      <c r="C4947" s="11">
        <v>0.94352754798850902</v>
      </c>
      <c r="D4947" s="11">
        <f t="shared" si="6"/>
        <v>5.6472452011490981E-2</v>
      </c>
    </row>
    <row r="4948" spans="2:4" x14ac:dyDescent="0.4">
      <c r="B4948" s="114">
        <v>1289.19999999994</v>
      </c>
      <c r="C4948" s="11">
        <v>0.94114529499326305</v>
      </c>
      <c r="D4948" s="11">
        <f t="shared" si="6"/>
        <v>5.8854705006736951E-2</v>
      </c>
    </row>
    <row r="4949" spans="2:4" x14ac:dyDescent="0.4">
      <c r="B4949" s="114">
        <v>1289.3999999999401</v>
      </c>
      <c r="C4949" s="11">
        <v>0.93866718747681299</v>
      </c>
      <c r="D4949" s="11">
        <f t="shared" si="6"/>
        <v>6.1332812523187008E-2</v>
      </c>
    </row>
    <row r="4950" spans="2:4" x14ac:dyDescent="0.4">
      <c r="B4950" s="114">
        <v>1289.5999999999401</v>
      </c>
      <c r="C4950" s="11">
        <v>0.93609588014053302</v>
      </c>
      <c r="D4950" s="11">
        <f t="shared" si="6"/>
        <v>6.3904119859466979E-2</v>
      </c>
    </row>
    <row r="4951" spans="2:4" x14ac:dyDescent="0.4">
      <c r="B4951" s="114">
        <v>1289.7999999999399</v>
      </c>
      <c r="C4951" s="11">
        <v>0.93343542530745405</v>
      </c>
      <c r="D4951" s="11">
        <f t="shared" ref="D4951:D5002" si="7">1-C4951</f>
        <v>6.6564574692545952E-2</v>
      </c>
    </row>
    <row r="4952" spans="2:4" x14ac:dyDescent="0.4">
      <c r="B4952" s="114">
        <v>1289.99999999994</v>
      </c>
      <c r="C4952" s="11">
        <v>0.930691446397926</v>
      </c>
      <c r="D4952" s="11">
        <f t="shared" si="7"/>
        <v>6.9308553602073997E-2</v>
      </c>
    </row>
    <row r="4953" spans="2:4" x14ac:dyDescent="0.4">
      <c r="B4953" s="114">
        <v>1290.19999999994</v>
      </c>
      <c r="C4953" s="11">
        <v>0.927871301843888</v>
      </c>
      <c r="D4953" s="11">
        <f t="shared" si="7"/>
        <v>7.2128698156112003E-2</v>
      </c>
    </row>
    <row r="4954" spans="2:4" x14ac:dyDescent="0.4">
      <c r="B4954" s="114">
        <v>1290.3999999999401</v>
      </c>
      <c r="C4954" s="11">
        <v>0.92498423046509803</v>
      </c>
      <c r="D4954" s="11">
        <f t="shared" si="7"/>
        <v>7.5015769534901966E-2</v>
      </c>
    </row>
    <row r="4955" spans="2:4" x14ac:dyDescent="0.4">
      <c r="B4955" s="114">
        <v>1290.5999999999401</v>
      </c>
      <c r="C4955" s="11">
        <v>0.92204145850378105</v>
      </c>
      <c r="D4955" s="11">
        <f t="shared" si="7"/>
        <v>7.7958541496218947E-2</v>
      </c>
    </row>
    <row r="4956" spans="2:4" x14ac:dyDescent="0.4">
      <c r="B4956" s="114">
        <v>1290.7999999999399</v>
      </c>
      <c r="C4956" s="11">
        <v>0.91905626219716097</v>
      </c>
      <c r="D4956" s="11">
        <f t="shared" si="7"/>
        <v>8.0943737802839033E-2</v>
      </c>
    </row>
    <row r="4957" spans="2:4" x14ac:dyDescent="0.4">
      <c r="B4957" s="114">
        <v>1290.99999999994</v>
      </c>
      <c r="C4957" s="11">
        <v>0.916043971260044</v>
      </c>
      <c r="D4957" s="11">
        <f t="shared" si="7"/>
        <v>8.3956028739956001E-2</v>
      </c>
    </row>
    <row r="4958" spans="2:4" x14ac:dyDescent="0.4">
      <c r="B4958" s="114">
        <v>1291.19999999994</v>
      </c>
      <c r="C4958" s="11">
        <v>0.91302189880393603</v>
      </c>
      <c r="D4958" s="11">
        <f t="shared" si="7"/>
        <v>8.6978101196063973E-2</v>
      </c>
    </row>
    <row r="4959" spans="2:4" x14ac:dyDescent="0.4">
      <c r="B4959" s="114">
        <v>1291.3999999999401</v>
      </c>
      <c r="C4959" s="11">
        <v>0.91000918601077396</v>
      </c>
      <c r="D4959" s="11">
        <f t="shared" si="7"/>
        <v>8.9990813989226037E-2</v>
      </c>
    </row>
    <row r="4960" spans="2:4" x14ac:dyDescent="0.4">
      <c r="B4960" s="114">
        <v>1291.5999999999401</v>
      </c>
      <c r="C4960" s="11">
        <v>0.90702655359226103</v>
      </c>
      <c r="D4960" s="11">
        <f t="shared" si="7"/>
        <v>9.2973446407738969E-2</v>
      </c>
    </row>
    <row r="4961" spans="2:4" x14ac:dyDescent="0.4">
      <c r="B4961" s="114">
        <v>1291.7999999999399</v>
      </c>
      <c r="C4961" s="11">
        <v>0.904095957883152</v>
      </c>
      <c r="D4961" s="11">
        <f t="shared" si="7"/>
        <v>9.5904042116847998E-2</v>
      </c>
    </row>
    <row r="4962" spans="2:4" x14ac:dyDescent="0.4">
      <c r="B4962" s="114">
        <v>1291.99999999994</v>
      </c>
      <c r="C4962" s="11">
        <v>0.90124015745823205</v>
      </c>
      <c r="D4962" s="11">
        <f t="shared" si="7"/>
        <v>9.875984254176795E-2</v>
      </c>
    </row>
    <row r="4963" spans="2:4" x14ac:dyDescent="0.4">
      <c r="B4963" s="114">
        <v>1292.19999999994</v>
      </c>
      <c r="C4963" s="11">
        <v>0.898482202458879</v>
      </c>
      <c r="D4963" s="11">
        <f t="shared" si="7"/>
        <v>0.101517797541121</v>
      </c>
    </row>
    <row r="4964" spans="2:4" x14ac:dyDescent="0.4">
      <c r="B4964" s="114">
        <v>1292.3999999999401</v>
      </c>
      <c r="C4964" s="11">
        <v>0.89584487138664604</v>
      </c>
      <c r="D4964" s="11">
        <f t="shared" si="7"/>
        <v>0.10415512861335396</v>
      </c>
    </row>
    <row r="4965" spans="2:4" x14ac:dyDescent="0.4">
      <c r="B4965" s="114">
        <v>1292.5999999999401</v>
      </c>
      <c r="C4965" s="11">
        <v>0.89335012682104697</v>
      </c>
      <c r="D4965" s="11">
        <f t="shared" si="7"/>
        <v>0.10664987317895303</v>
      </c>
    </row>
    <row r="4966" spans="2:4" x14ac:dyDescent="0.4">
      <c r="B4966" s="114">
        <v>1292.7999999999399</v>
      </c>
      <c r="C4966" s="11">
        <v>0.89101860919224696</v>
      </c>
      <c r="D4966" s="11">
        <f t="shared" si="7"/>
        <v>0.10898139080775304</v>
      </c>
    </row>
    <row r="4967" spans="2:4" x14ac:dyDescent="0.4">
      <c r="B4967" s="114">
        <v>1292.99999999994</v>
      </c>
      <c r="C4967" s="11">
        <v>0.88886923187326705</v>
      </c>
      <c r="D4967" s="11">
        <f t="shared" si="7"/>
        <v>0.11113076812673295</v>
      </c>
    </row>
    <row r="4968" spans="2:4" x14ac:dyDescent="0.4">
      <c r="B4968" s="114">
        <v>1293.19999999994</v>
      </c>
      <c r="C4968" s="11">
        <v>0.88691893965746704</v>
      </c>
      <c r="D4968" s="11">
        <f t="shared" si="7"/>
        <v>0.11308106034253296</v>
      </c>
    </row>
    <row r="4969" spans="2:4" x14ac:dyDescent="0.4">
      <c r="B4969" s="114">
        <v>1293.3999999999401</v>
      </c>
      <c r="C4969" s="11">
        <v>0.88518267218487201</v>
      </c>
      <c r="D4969" s="11">
        <f t="shared" si="7"/>
        <v>0.11481732781512799</v>
      </c>
    </row>
    <row r="4970" spans="2:4" x14ac:dyDescent="0.4">
      <c r="B4970" s="114">
        <v>1293.5999999999401</v>
      </c>
      <c r="C4970" s="11">
        <v>0.88367353300957097</v>
      </c>
      <c r="D4970" s="11">
        <f t="shared" si="7"/>
        <v>0.11632646699042903</v>
      </c>
    </row>
    <row r="4971" spans="2:4" x14ac:dyDescent="0.4">
      <c r="B4971" s="114">
        <v>1293.7999999999399</v>
      </c>
      <c r="C4971" s="11">
        <v>0.88240309292608698</v>
      </c>
      <c r="D4971" s="11">
        <f t="shared" si="7"/>
        <v>0.11759690707391302</v>
      </c>
    </row>
    <row r="4972" spans="2:4" x14ac:dyDescent="0.4">
      <c r="B4972" s="114">
        <v>1293.99999999994</v>
      </c>
      <c r="C4972" s="11">
        <v>0.88138165755088704</v>
      </c>
      <c r="D4972" s="11">
        <f t="shared" si="7"/>
        <v>0.11861834244911296</v>
      </c>
    </row>
    <row r="4973" spans="2:4" x14ac:dyDescent="0.4">
      <c r="B4973" s="114">
        <v>1294.19999999994</v>
      </c>
      <c r="C4973" s="11">
        <v>0.88061823784739302</v>
      </c>
      <c r="D4973" s="11">
        <f t="shared" si="7"/>
        <v>0.11938176215260698</v>
      </c>
    </row>
    <row r="4974" spans="2:4" x14ac:dyDescent="0.4">
      <c r="B4974" s="114">
        <v>1294.3999999999401</v>
      </c>
      <c r="C4974" s="11">
        <v>0.88011994014225103</v>
      </c>
      <c r="D4974" s="11">
        <f t="shared" si="7"/>
        <v>0.11988005985774897</v>
      </c>
    </row>
    <row r="4975" spans="2:4" x14ac:dyDescent="0.4">
      <c r="B4975" s="114">
        <v>1294.5999999999401</v>
      </c>
      <c r="C4975" s="11">
        <v>0.87989061626079301</v>
      </c>
      <c r="D4975" s="11">
        <f t="shared" si="7"/>
        <v>0.12010938373920699</v>
      </c>
    </row>
    <row r="4976" spans="2:4" x14ac:dyDescent="0.4">
      <c r="B4976" s="114">
        <v>1294.7999999999399</v>
      </c>
      <c r="C4976" s="11">
        <v>0.87992898898621597</v>
      </c>
      <c r="D4976" s="11">
        <f t="shared" si="7"/>
        <v>0.12007101101378403</v>
      </c>
    </row>
    <row r="4977" spans="2:4" x14ac:dyDescent="0.4">
      <c r="B4977" s="114">
        <v>1294.99999999994</v>
      </c>
      <c r="C4977" s="11">
        <v>0.88022683990921302</v>
      </c>
      <c r="D4977" s="11">
        <f t="shared" si="7"/>
        <v>0.11977316009078698</v>
      </c>
    </row>
    <row r="4978" spans="2:4" x14ac:dyDescent="0.4">
      <c r="B4978" s="114">
        <v>1295.19999999994</v>
      </c>
      <c r="C4978" s="11">
        <v>0.88076804979040202</v>
      </c>
      <c r="D4978" s="11">
        <f t="shared" si="7"/>
        <v>0.11923195020959798</v>
      </c>
    </row>
    <row r="4979" spans="2:4" x14ac:dyDescent="0.4">
      <c r="B4979" s="114">
        <v>1295.3999999999401</v>
      </c>
      <c r="C4979" s="11">
        <v>0.88152905923431601</v>
      </c>
      <c r="D4979" s="11">
        <f t="shared" si="7"/>
        <v>0.11847094076568399</v>
      </c>
    </row>
    <row r="4980" spans="2:4" x14ac:dyDescent="0.4">
      <c r="B4980" s="114">
        <v>1295.5999999999401</v>
      </c>
      <c r="C4980" s="11">
        <v>0.88248073460204002</v>
      </c>
      <c r="D4980" s="11">
        <f t="shared" si="7"/>
        <v>0.11751926539795998</v>
      </c>
    </row>
    <row r="4981" spans="2:4" x14ac:dyDescent="0.4">
      <c r="B4981" s="114">
        <v>1295.7999999999399</v>
      </c>
      <c r="C4981" s="11">
        <v>0.88359104812815803</v>
      </c>
      <c r="D4981" s="11">
        <f t="shared" si="7"/>
        <v>0.11640895187184197</v>
      </c>
    </row>
    <row r="4982" spans="2:4" x14ac:dyDescent="0.4">
      <c r="B4982" s="114">
        <v>1295.99999999994</v>
      </c>
      <c r="C4982" s="11">
        <v>0.88482776413847397</v>
      </c>
      <c r="D4982" s="11">
        <f t="shared" si="7"/>
        <v>0.11517223586152603</v>
      </c>
    </row>
    <row r="4983" spans="2:4" x14ac:dyDescent="0.4">
      <c r="B4983" s="114">
        <v>1296.19999999994</v>
      </c>
      <c r="C4983" s="11">
        <v>0.88616051626839498</v>
      </c>
      <c r="D4983" s="11">
        <f t="shared" si="7"/>
        <v>0.11383948373160502</v>
      </c>
    </row>
    <row r="4984" spans="2:4" x14ac:dyDescent="0.4">
      <c r="B4984" s="114">
        <v>1296.3999999999401</v>
      </c>
      <c r="C4984" s="11">
        <v>0.887562042601724</v>
      </c>
      <c r="D4984" s="11">
        <f t="shared" si="7"/>
        <v>0.112437957398276</v>
      </c>
    </row>
    <row r="4985" spans="2:4" x14ac:dyDescent="0.4">
      <c r="B4985" s="114">
        <v>1296.5999999999401</v>
      </c>
      <c r="C4985" s="11">
        <v>0.88900865892962</v>
      </c>
      <c r="D4985" s="11">
        <f t="shared" si="7"/>
        <v>0.11099134107038</v>
      </c>
    </row>
    <row r="4986" spans="2:4" x14ac:dyDescent="0.4">
      <c r="B4986" s="114">
        <v>1296.7999999999399</v>
      </c>
      <c r="C4986" s="11">
        <v>0.89048020880464496</v>
      </c>
      <c r="D4986" s="11">
        <f t="shared" si="7"/>
        <v>0.10951979119535504</v>
      </c>
    </row>
    <row r="4987" spans="2:4" x14ac:dyDescent="0.4">
      <c r="B4987" s="114">
        <v>1296.99999999994</v>
      </c>
      <c r="C4987" s="11">
        <v>0.89195973392435501</v>
      </c>
      <c r="D4987" s="11">
        <f t="shared" si="7"/>
        <v>0.10804026607564499</v>
      </c>
    </row>
    <row r="4988" spans="2:4" x14ac:dyDescent="0.4">
      <c r="B4988" s="114">
        <v>1297.19999999994</v>
      </c>
      <c r="C4988" s="11">
        <v>0.89343304262287204</v>
      </c>
      <c r="D4988" s="11">
        <f t="shared" si="7"/>
        <v>0.10656695737712796</v>
      </c>
    </row>
    <row r="4989" spans="2:4" x14ac:dyDescent="0.4">
      <c r="B4989" s="114">
        <v>1297.3999999999401</v>
      </c>
      <c r="C4989" s="11">
        <v>0.89488828028126599</v>
      </c>
      <c r="D4989" s="11">
        <f t="shared" si="7"/>
        <v>0.10511171971873401</v>
      </c>
    </row>
    <row r="4990" spans="2:4" x14ac:dyDescent="0.4">
      <c r="B4990" s="114">
        <v>1297.5999999999401</v>
      </c>
      <c r="C4990" s="11">
        <v>0.89631554877494302</v>
      </c>
      <c r="D4990" s="11">
        <f t="shared" si="7"/>
        <v>0.10368445122505698</v>
      </c>
    </row>
    <row r="4991" spans="2:4" x14ac:dyDescent="0.4">
      <c r="B4991" s="114">
        <v>1297.7999999999399</v>
      </c>
      <c r="C4991" s="11">
        <v>0.89770658784222401</v>
      </c>
      <c r="D4991" s="11">
        <f t="shared" si="7"/>
        <v>0.10229341215777599</v>
      </c>
    </row>
    <row r="4992" spans="2:4" x14ac:dyDescent="0.4">
      <c r="B4992" s="114">
        <v>1297.99999999994</v>
      </c>
      <c r="C4992" s="11">
        <v>0.89905451449629203</v>
      </c>
      <c r="D4992" s="11">
        <f t="shared" si="7"/>
        <v>0.10094548550370797</v>
      </c>
    </row>
    <row r="4993" spans="2:4" x14ac:dyDescent="0.4">
      <c r="B4993" s="114">
        <v>1298.19999999994</v>
      </c>
      <c r="C4993" s="11">
        <v>0.90035360976983603</v>
      </c>
      <c r="D4993" s="11">
        <f t="shared" si="7"/>
        <v>9.9646390230163973E-2</v>
      </c>
    </row>
    <row r="4994" spans="2:4" x14ac:dyDescent="0.4">
      <c r="B4994" s="114">
        <v>1298.3999999999401</v>
      </c>
      <c r="C4994" s="11">
        <v>0.90159914184213397</v>
      </c>
      <c r="D4994" s="11">
        <f t="shared" si="7"/>
        <v>9.8400858157866034E-2</v>
      </c>
    </row>
    <row r="4995" spans="2:4" x14ac:dyDescent="0.4">
      <c r="B4995" s="114">
        <v>1298.5999999999401</v>
      </c>
      <c r="C4995" s="11">
        <v>0.90278722298887604</v>
      </c>
      <c r="D4995" s="11">
        <f t="shared" si="7"/>
        <v>9.7212777011123963E-2</v>
      </c>
    </row>
    <row r="4996" spans="2:4" x14ac:dyDescent="0.4">
      <c r="B4996" s="114">
        <v>1298.7999999999399</v>
      </c>
      <c r="C4996" s="11">
        <v>0.90391468642348705</v>
      </c>
      <c r="D4996" s="11">
        <f t="shared" si="7"/>
        <v>9.6085313576512954E-2</v>
      </c>
    </row>
    <row r="4997" spans="2:4" x14ac:dyDescent="0.4">
      <c r="B4997" s="114">
        <v>1298.99999999994</v>
      </c>
      <c r="C4997" s="11">
        <v>0.90497897919042203</v>
      </c>
      <c r="D4997" s="11">
        <f t="shared" si="7"/>
        <v>9.5021020809577972E-2</v>
      </c>
    </row>
    <row r="4998" spans="2:4" x14ac:dyDescent="0.4">
      <c r="B4998" s="114">
        <v>1299.19999999994</v>
      </c>
      <c r="C4998" s="11">
        <v>0.90597806857905305</v>
      </c>
      <c r="D4998" s="11">
        <f t="shared" si="7"/>
        <v>9.4021931420946947E-2</v>
      </c>
    </row>
    <row r="4999" spans="2:4" x14ac:dyDescent="0.4">
      <c r="B4999" s="114">
        <v>1299.3999999999401</v>
      </c>
      <c r="C4999" s="11">
        <v>0.90691035971355305</v>
      </c>
      <c r="D4999" s="11">
        <f t="shared" si="7"/>
        <v>9.3089640286446951E-2</v>
      </c>
    </row>
    <row r="5000" spans="2:4" x14ac:dyDescent="0.4">
      <c r="B5000" s="114">
        <v>1299.5999999999401</v>
      </c>
      <c r="C5000" s="11">
        <v>0.90777462266824605</v>
      </c>
      <c r="D5000" s="11">
        <f t="shared" si="7"/>
        <v>9.2225377331753955E-2</v>
      </c>
    </row>
    <row r="5001" spans="2:4" x14ac:dyDescent="0.4">
      <c r="B5001" s="114">
        <v>1299.7999999999399</v>
      </c>
      <c r="C5001" s="11">
        <v>0.90856992790145896</v>
      </c>
      <c r="D5001" s="11">
        <f t="shared" si="7"/>
        <v>9.1430072098541038E-2</v>
      </c>
    </row>
    <row r="5002" spans="2:4" x14ac:dyDescent="0.4">
      <c r="B5002" s="114">
        <v>1299.99999999994</v>
      </c>
      <c r="C5002" s="11">
        <v>0.90929558907478703</v>
      </c>
      <c r="D5002" s="11">
        <f t="shared" si="7"/>
        <v>9.0704410925212975E-2</v>
      </c>
    </row>
  </sheetData>
  <sheetProtection sheet="1" objects="1" scenarios="1"/>
  <phoneticPr fontId="1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J242"/>
  <sheetViews>
    <sheetView workbookViewId="0">
      <selection activeCell="J3" sqref="J3"/>
    </sheetView>
  </sheetViews>
  <sheetFormatPr defaultRowHeight="18.75" x14ac:dyDescent="0.4"/>
  <cols>
    <col min="1" max="1" width="16.5" bestFit="1" customWidth="1"/>
    <col min="2" max="6" width="14.875" bestFit="1" customWidth="1"/>
    <col min="8" max="9" width="12.5" bestFit="1" customWidth="1"/>
    <col min="11" max="11" width="12.5" bestFit="1" customWidth="1"/>
  </cols>
  <sheetData>
    <row r="1" spans="1:10" ht="37.5" x14ac:dyDescent="0.4">
      <c r="A1" s="17" t="s">
        <v>24</v>
      </c>
      <c r="B1" s="18" t="s">
        <v>47</v>
      </c>
      <c r="C1" s="18" t="s">
        <v>48</v>
      </c>
      <c r="D1" s="17" t="s">
        <v>49</v>
      </c>
      <c r="E1" s="18" t="s">
        <v>50</v>
      </c>
      <c r="F1" s="17" t="s">
        <v>51</v>
      </c>
    </row>
    <row r="2" spans="1:10" x14ac:dyDescent="0.4">
      <c r="A2">
        <v>200</v>
      </c>
      <c r="B2" s="19">
        <v>35.071311000000001</v>
      </c>
      <c r="C2">
        <v>9.9340119999999992</v>
      </c>
      <c r="D2">
        <v>0.52524199999999999</v>
      </c>
      <c r="E2">
        <v>3.3132000000000002E-2</v>
      </c>
      <c r="F2">
        <v>2.2399999999999998E-3</v>
      </c>
      <c r="H2" t="s">
        <v>55</v>
      </c>
      <c r="I2" t="s">
        <v>54</v>
      </c>
      <c r="J2">
        <f>IF('Internal Transmittance'!L3=0,1,VLOOKUP('Internal Transmittance'!G4,A2:F242,'Internal Transmittance'!L3,TRUE)/100)</f>
        <v>1</v>
      </c>
    </row>
    <row r="3" spans="1:10" x14ac:dyDescent="0.4">
      <c r="A3">
        <v>210</v>
      </c>
      <c r="B3" s="19">
        <v>33.670830000000002</v>
      </c>
      <c r="C3">
        <v>9.0690089999999994</v>
      </c>
      <c r="D3">
        <v>0.472356</v>
      </c>
      <c r="E3">
        <v>2.7695999999999998E-2</v>
      </c>
      <c r="F3">
        <v>1.75E-3</v>
      </c>
      <c r="H3" t="s">
        <v>56</v>
      </c>
      <c r="I3" t="s">
        <v>54</v>
      </c>
      <c r="J3">
        <f>IF('Internal Transmittance'!L4=0,1,VLOOKUP('Internal Transmittance'!G4,A2:F242,'Internal Transmittance'!L4,TRUE)/100)</f>
        <v>1</v>
      </c>
    </row>
    <row r="4" spans="1:10" x14ac:dyDescent="0.4">
      <c r="A4">
        <v>220</v>
      </c>
      <c r="B4" s="19">
        <v>31.887301999999998</v>
      </c>
      <c r="C4">
        <v>8.1726489999999998</v>
      </c>
      <c r="D4">
        <v>0.39637</v>
      </c>
      <c r="E4">
        <v>2.1731E-2</v>
      </c>
      <c r="F4">
        <v>1.34E-3</v>
      </c>
      <c r="H4" t="s">
        <v>57</v>
      </c>
      <c r="I4" t="s">
        <v>54</v>
      </c>
      <c r="J4">
        <f>IF('Internal Transmittance'!L5=0,1,VLOOKUP('Internal Transmittance'!G4,A2:F242,'Internal Transmittance'!L5,TRUE)/100)</f>
        <v>1</v>
      </c>
    </row>
    <row r="5" spans="1:10" x14ac:dyDescent="0.4">
      <c r="A5">
        <v>230</v>
      </c>
      <c r="B5" s="19">
        <v>30.173449999999999</v>
      </c>
      <c r="C5">
        <v>7.4937199999999997</v>
      </c>
      <c r="D5">
        <v>0.34958099999999998</v>
      </c>
      <c r="E5">
        <v>1.8849999999999999E-2</v>
      </c>
      <c r="F5">
        <v>1.1529999999999999E-3</v>
      </c>
    </row>
    <row r="6" spans="1:10" x14ac:dyDescent="0.4">
      <c r="A6">
        <v>240</v>
      </c>
      <c r="B6" s="19">
        <v>28.807319</v>
      </c>
      <c r="C6">
        <v>7.1143710000000002</v>
      </c>
      <c r="D6">
        <v>0.341256</v>
      </c>
      <c r="E6">
        <v>1.8963000000000001E-2</v>
      </c>
      <c r="F6">
        <v>1.1950000000000001E-3</v>
      </c>
    </row>
    <row r="7" spans="1:10" x14ac:dyDescent="0.4">
      <c r="A7">
        <v>250</v>
      </c>
      <c r="B7" s="19">
        <v>28.001277000000002</v>
      </c>
      <c r="C7">
        <v>7.0743999999999998</v>
      </c>
      <c r="D7">
        <v>0.37293900000000002</v>
      </c>
      <c r="E7">
        <v>2.2256000000000001E-2</v>
      </c>
      <c r="F7">
        <v>1.449E-3</v>
      </c>
    </row>
    <row r="8" spans="1:10" x14ac:dyDescent="0.4">
      <c r="A8">
        <v>260</v>
      </c>
      <c r="B8" s="19">
        <v>27.791076</v>
      </c>
      <c r="C8">
        <v>7.3523810000000003</v>
      </c>
      <c r="D8">
        <v>0.44032700000000002</v>
      </c>
      <c r="E8">
        <v>2.9366E-2</v>
      </c>
      <c r="F8">
        <v>2.055E-3</v>
      </c>
    </row>
    <row r="9" spans="1:10" x14ac:dyDescent="0.4">
      <c r="A9">
        <v>270</v>
      </c>
      <c r="B9" s="19">
        <v>28.120487000000001</v>
      </c>
      <c r="C9">
        <v>7.9003459999999999</v>
      </c>
      <c r="D9">
        <v>0.54975300000000005</v>
      </c>
      <c r="E9">
        <v>4.1473999999999997E-2</v>
      </c>
      <c r="F9">
        <v>3.222E-3</v>
      </c>
    </row>
    <row r="10" spans="1:10" x14ac:dyDescent="0.4">
      <c r="A10">
        <v>280</v>
      </c>
      <c r="B10" s="19">
        <v>28.878124</v>
      </c>
      <c r="C10">
        <v>8.6430150000000001</v>
      </c>
      <c r="D10">
        <v>0.701349</v>
      </c>
      <c r="E10">
        <v>5.9895999999999998E-2</v>
      </c>
      <c r="F10">
        <v>5.208E-3</v>
      </c>
    </row>
    <row r="11" spans="1:10" x14ac:dyDescent="0.4">
      <c r="A11">
        <v>290</v>
      </c>
      <c r="B11" s="19">
        <v>29.899573</v>
      </c>
      <c r="C11">
        <v>9.4891620000000003</v>
      </c>
      <c r="D11">
        <v>0.88470599999999999</v>
      </c>
      <c r="E11">
        <v>8.4746000000000002E-2</v>
      </c>
      <c r="F11">
        <v>8.2179999999999996E-3</v>
      </c>
    </row>
    <row r="12" spans="1:10" x14ac:dyDescent="0.4">
      <c r="A12">
        <v>300</v>
      </c>
      <c r="B12" s="19">
        <v>31.041743</v>
      </c>
      <c r="C12">
        <v>10.358264</v>
      </c>
      <c r="D12">
        <v>1.088022</v>
      </c>
      <c r="E12">
        <v>0.114949</v>
      </c>
      <c r="F12">
        <v>1.2269E-2</v>
      </c>
    </row>
    <row r="13" spans="1:10" x14ac:dyDescent="0.4">
      <c r="A13">
        <v>310</v>
      </c>
      <c r="B13" s="19">
        <v>32.187716999999999</v>
      </c>
      <c r="C13">
        <v>11.176220000000001</v>
      </c>
      <c r="D13">
        <v>1.294238</v>
      </c>
      <c r="E13">
        <v>0.147811</v>
      </c>
      <c r="F13">
        <v>1.7172E-2</v>
      </c>
    </row>
    <row r="14" spans="1:10" x14ac:dyDescent="0.4">
      <c r="A14">
        <v>320</v>
      </c>
      <c r="B14" s="19">
        <v>33.22945</v>
      </c>
      <c r="C14">
        <v>11.869232</v>
      </c>
      <c r="D14">
        <v>1.473706</v>
      </c>
      <c r="E14">
        <v>0.17907999999999999</v>
      </c>
      <c r="F14">
        <v>2.2168E-2</v>
      </c>
    </row>
    <row r="15" spans="1:10" x14ac:dyDescent="0.4">
      <c r="A15">
        <v>330</v>
      </c>
      <c r="B15" s="19">
        <v>34.104067000000001</v>
      </c>
      <c r="C15">
        <v>12.411595</v>
      </c>
      <c r="D15">
        <v>1.614538</v>
      </c>
      <c r="E15">
        <v>0.205342</v>
      </c>
      <c r="F15">
        <v>2.6605E-2</v>
      </c>
    </row>
    <row r="16" spans="1:10" x14ac:dyDescent="0.4">
      <c r="A16">
        <v>340</v>
      </c>
      <c r="B16" s="19">
        <v>34.786427000000003</v>
      </c>
      <c r="C16">
        <v>12.797548000000001</v>
      </c>
      <c r="D16">
        <v>1.7148129999999999</v>
      </c>
      <c r="E16">
        <v>0.22487799999999999</v>
      </c>
      <c r="F16">
        <v>3.0041999999999999E-2</v>
      </c>
    </row>
    <row r="17" spans="1:6" x14ac:dyDescent="0.4">
      <c r="A17">
        <v>350</v>
      </c>
      <c r="B17" s="19">
        <v>35.272835999999998</v>
      </c>
      <c r="C17">
        <v>13.033423000000001</v>
      </c>
      <c r="D17">
        <v>1.7735080000000001</v>
      </c>
      <c r="E17">
        <v>0.23785300000000001</v>
      </c>
      <c r="F17">
        <v>3.2400999999999999E-2</v>
      </c>
    </row>
    <row r="18" spans="1:6" x14ac:dyDescent="0.4">
      <c r="A18">
        <v>360</v>
      </c>
      <c r="B18" s="19">
        <v>35.589007000000002</v>
      </c>
      <c r="C18">
        <v>13.154721</v>
      </c>
      <c r="D18">
        <v>1.8050660000000001</v>
      </c>
      <c r="E18">
        <v>0.24556500000000001</v>
      </c>
      <c r="F18">
        <v>3.3922000000000001E-2</v>
      </c>
    </row>
    <row r="19" spans="1:6" x14ac:dyDescent="0.4">
      <c r="A19">
        <v>370</v>
      </c>
      <c r="B19" s="19">
        <v>35.788652999999996</v>
      </c>
      <c r="C19">
        <v>13.187445</v>
      </c>
      <c r="D19">
        <v>1.8171109999999999</v>
      </c>
      <c r="E19">
        <v>0.248526</v>
      </c>
      <c r="F19">
        <v>3.4513000000000002E-2</v>
      </c>
    </row>
    <row r="20" spans="1:6" x14ac:dyDescent="0.4">
      <c r="A20">
        <v>380</v>
      </c>
      <c r="B20" s="19">
        <v>35.847735999999998</v>
      </c>
      <c r="C20">
        <v>13.140701999999999</v>
      </c>
      <c r="D20">
        <v>1.8087120000000001</v>
      </c>
      <c r="E20">
        <v>0.24773700000000001</v>
      </c>
      <c r="F20">
        <v>3.4417000000000003E-2</v>
      </c>
    </row>
    <row r="21" spans="1:6" x14ac:dyDescent="0.4">
      <c r="A21">
        <v>390</v>
      </c>
      <c r="B21" s="19">
        <v>35.804183000000002</v>
      </c>
      <c r="C21">
        <v>13.04283</v>
      </c>
      <c r="D21">
        <v>1.79189</v>
      </c>
      <c r="E21">
        <v>0.24481800000000001</v>
      </c>
      <c r="F21">
        <v>3.4021000000000003E-2</v>
      </c>
    </row>
    <row r="22" spans="1:6" x14ac:dyDescent="0.4">
      <c r="A22">
        <v>400</v>
      </c>
      <c r="B22" s="19">
        <v>35.709006000000002</v>
      </c>
      <c r="C22">
        <v>12.910607000000001</v>
      </c>
      <c r="D22">
        <v>1.7675449999999999</v>
      </c>
      <c r="E22">
        <v>0.241063</v>
      </c>
      <c r="F22">
        <v>3.3475999999999999E-2</v>
      </c>
    </row>
    <row r="23" spans="1:6" x14ac:dyDescent="0.4">
      <c r="A23">
        <v>410</v>
      </c>
      <c r="B23" s="19">
        <v>35.545622000000002</v>
      </c>
      <c r="C23">
        <v>12.746187000000001</v>
      </c>
      <c r="D23">
        <v>1.733638</v>
      </c>
      <c r="E23">
        <v>0.236787</v>
      </c>
      <c r="F23">
        <v>3.2849000000000003E-2</v>
      </c>
    </row>
    <row r="24" spans="1:6" x14ac:dyDescent="0.4">
      <c r="A24">
        <v>420</v>
      </c>
      <c r="B24" s="19">
        <v>35.352575000000002</v>
      </c>
      <c r="C24">
        <v>12.569709</v>
      </c>
      <c r="D24">
        <v>1.701441</v>
      </c>
      <c r="E24">
        <v>0.23180899999999999</v>
      </c>
      <c r="F24">
        <v>3.2182000000000002E-2</v>
      </c>
    </row>
    <row r="25" spans="1:6" x14ac:dyDescent="0.4">
      <c r="A25">
        <v>430</v>
      </c>
      <c r="B25" s="19">
        <v>35.110365999999999</v>
      </c>
      <c r="C25">
        <v>12.382669999999999</v>
      </c>
      <c r="D25">
        <v>1.670577</v>
      </c>
      <c r="E25">
        <v>0.22728400000000001</v>
      </c>
      <c r="F25">
        <v>3.1587999999999998E-2</v>
      </c>
    </row>
    <row r="26" spans="1:6" x14ac:dyDescent="0.4">
      <c r="A26">
        <v>440</v>
      </c>
      <c r="B26" s="19">
        <v>34.823383</v>
      </c>
      <c r="C26">
        <v>12.183547000000001</v>
      </c>
      <c r="D26">
        <v>1.638161</v>
      </c>
      <c r="E26">
        <v>0.22286900000000001</v>
      </c>
      <c r="F26">
        <v>3.1040000000000002E-2</v>
      </c>
    </row>
    <row r="27" spans="1:6" x14ac:dyDescent="0.4">
      <c r="A27">
        <v>450</v>
      </c>
      <c r="B27" s="19">
        <v>34.540712999999997</v>
      </c>
      <c r="C27">
        <v>11.989051999999999</v>
      </c>
      <c r="D27">
        <v>1.610892</v>
      </c>
      <c r="E27">
        <v>0.21834700000000001</v>
      </c>
      <c r="F27">
        <v>3.0511E-2</v>
      </c>
    </row>
    <row r="28" spans="1:6" x14ac:dyDescent="0.4">
      <c r="A28">
        <v>460</v>
      </c>
      <c r="B28" s="19">
        <v>34.254406000000003</v>
      </c>
      <c r="C28">
        <v>11.801734</v>
      </c>
      <c r="D28">
        <v>1.5854889999999999</v>
      </c>
      <c r="E28">
        <v>0.21413299999999999</v>
      </c>
      <c r="F28">
        <v>2.9994E-2</v>
      </c>
    </row>
    <row r="29" spans="1:6" x14ac:dyDescent="0.4">
      <c r="A29">
        <v>470</v>
      </c>
      <c r="B29" s="19">
        <v>33.933878</v>
      </c>
      <c r="C29">
        <v>11.607125</v>
      </c>
      <c r="D29">
        <v>1.554106</v>
      </c>
      <c r="E29">
        <v>0.21043100000000001</v>
      </c>
      <c r="F29">
        <v>2.9547E-2</v>
      </c>
    </row>
    <row r="30" spans="1:6" x14ac:dyDescent="0.4">
      <c r="A30">
        <v>480</v>
      </c>
      <c r="B30" s="19">
        <v>33.629767000000001</v>
      </c>
      <c r="C30">
        <v>11.425323000000001</v>
      </c>
      <c r="D30">
        <v>1.529406</v>
      </c>
      <c r="E30">
        <v>0.20829700000000001</v>
      </c>
      <c r="F30">
        <v>2.9412000000000001E-2</v>
      </c>
    </row>
    <row r="31" spans="1:6" x14ac:dyDescent="0.4">
      <c r="A31">
        <v>490</v>
      </c>
      <c r="B31" s="19">
        <v>33.337054000000002</v>
      </c>
      <c r="C31">
        <v>11.258151</v>
      </c>
      <c r="D31">
        <v>1.5140469999999999</v>
      </c>
      <c r="E31">
        <v>0.20660600000000001</v>
      </c>
      <c r="F31">
        <v>2.9340999999999999E-2</v>
      </c>
    </row>
    <row r="32" spans="1:6" x14ac:dyDescent="0.4">
      <c r="A32">
        <v>500</v>
      </c>
      <c r="B32" s="19">
        <v>33.010849</v>
      </c>
      <c r="C32">
        <v>11.084918</v>
      </c>
      <c r="D32">
        <v>1.494966</v>
      </c>
      <c r="E32">
        <v>0.20422799999999999</v>
      </c>
      <c r="F32">
        <v>2.9137E-2</v>
      </c>
    </row>
    <row r="33" spans="1:6" x14ac:dyDescent="0.4">
      <c r="A33">
        <v>510</v>
      </c>
      <c r="B33" s="19">
        <v>32.714376000000001</v>
      </c>
      <c r="C33">
        <v>10.925038000000001</v>
      </c>
      <c r="D33">
        <v>1.476016</v>
      </c>
      <c r="E33">
        <v>0.202152</v>
      </c>
      <c r="F33">
        <v>2.9079000000000001E-2</v>
      </c>
    </row>
    <row r="34" spans="1:6" x14ac:dyDescent="0.4">
      <c r="A34">
        <v>520</v>
      </c>
      <c r="B34" s="19">
        <v>32.434238000000001</v>
      </c>
      <c r="C34">
        <v>10.778109000000001</v>
      </c>
      <c r="D34">
        <v>1.4594830000000001</v>
      </c>
      <c r="E34">
        <v>0.20083699999999999</v>
      </c>
      <c r="F34">
        <v>2.9097999999999999E-2</v>
      </c>
    </row>
    <row r="35" spans="1:6" x14ac:dyDescent="0.4">
      <c r="A35">
        <v>530</v>
      </c>
      <c r="B35" s="19">
        <v>32.129130000000004</v>
      </c>
      <c r="C35">
        <v>10.626707</v>
      </c>
      <c r="D35">
        <v>1.4414419999999999</v>
      </c>
      <c r="E35">
        <v>0.19958799999999999</v>
      </c>
      <c r="F35">
        <v>2.9055999999999998E-2</v>
      </c>
    </row>
    <row r="36" spans="1:6" x14ac:dyDescent="0.4">
      <c r="A36">
        <v>540</v>
      </c>
      <c r="B36" s="19">
        <v>31.846558999999999</v>
      </c>
      <c r="C36">
        <v>10.483624000000001</v>
      </c>
      <c r="D36">
        <v>1.427311</v>
      </c>
      <c r="E36">
        <v>0.19880400000000001</v>
      </c>
      <c r="F36">
        <v>2.912E-2</v>
      </c>
    </row>
    <row r="37" spans="1:6" x14ac:dyDescent="0.4">
      <c r="A37">
        <v>550</v>
      </c>
      <c r="B37" s="19">
        <v>31.567661999999999</v>
      </c>
      <c r="C37">
        <v>10.344131000000001</v>
      </c>
      <c r="D37">
        <v>1.4169719999999999</v>
      </c>
      <c r="E37">
        <v>0.197852</v>
      </c>
      <c r="F37">
        <v>2.9211000000000001E-2</v>
      </c>
    </row>
    <row r="38" spans="1:6" x14ac:dyDescent="0.4">
      <c r="A38">
        <v>560</v>
      </c>
      <c r="B38" s="19">
        <v>31.282633000000001</v>
      </c>
      <c r="C38">
        <v>10.205448000000001</v>
      </c>
      <c r="D38">
        <v>1.40388</v>
      </c>
      <c r="E38">
        <v>0.19677800000000001</v>
      </c>
      <c r="F38">
        <v>2.9291000000000001E-2</v>
      </c>
    </row>
    <row r="39" spans="1:6" x14ac:dyDescent="0.4">
      <c r="A39">
        <v>570</v>
      </c>
      <c r="B39" s="19">
        <v>31.007266000000001</v>
      </c>
      <c r="C39">
        <v>10.071527</v>
      </c>
      <c r="D39">
        <v>1.388693</v>
      </c>
      <c r="E39">
        <v>0.19617299999999999</v>
      </c>
      <c r="F39">
        <v>2.9388000000000001E-2</v>
      </c>
    </row>
    <row r="40" spans="1:6" x14ac:dyDescent="0.4">
      <c r="A40">
        <v>580</v>
      </c>
      <c r="B40" s="19">
        <v>30.737676</v>
      </c>
      <c r="C40">
        <v>9.9429639999999999</v>
      </c>
      <c r="D40">
        <v>1.3770789999999999</v>
      </c>
      <c r="E40">
        <v>0.195267</v>
      </c>
      <c r="F40">
        <v>2.9479999999999999E-2</v>
      </c>
    </row>
    <row r="41" spans="1:6" x14ac:dyDescent="0.4">
      <c r="A41">
        <v>590</v>
      </c>
      <c r="B41" s="19">
        <v>30.478857999999999</v>
      </c>
      <c r="C41">
        <v>9.8194079999999992</v>
      </c>
      <c r="D41">
        <v>1.365888</v>
      </c>
      <c r="E41">
        <v>0.194601</v>
      </c>
      <c r="F41">
        <v>2.9586000000000001E-2</v>
      </c>
    </row>
    <row r="42" spans="1:6" x14ac:dyDescent="0.4">
      <c r="A42">
        <v>600</v>
      </c>
      <c r="B42" s="19">
        <v>30.211251000000001</v>
      </c>
      <c r="C42">
        <v>9.6940019999999993</v>
      </c>
      <c r="D42">
        <v>1.3520700000000001</v>
      </c>
      <c r="E42">
        <v>0.19400400000000001</v>
      </c>
      <c r="F42">
        <v>2.9666999999999999E-2</v>
      </c>
    </row>
    <row r="43" spans="1:6" x14ac:dyDescent="0.4">
      <c r="A43">
        <v>610</v>
      </c>
      <c r="B43" s="19">
        <v>29.956028</v>
      </c>
      <c r="C43">
        <v>9.5763750000000005</v>
      </c>
      <c r="D43">
        <v>1.3415889999999999</v>
      </c>
      <c r="E43">
        <v>0.19342899999999999</v>
      </c>
      <c r="F43">
        <v>2.9832000000000001E-2</v>
      </c>
    </row>
    <row r="44" spans="1:6" x14ac:dyDescent="0.4">
      <c r="A44">
        <v>620</v>
      </c>
      <c r="B44" s="19">
        <v>29.717927</v>
      </c>
      <c r="C44">
        <v>9.4659890000000004</v>
      </c>
      <c r="D44">
        <v>1.3334330000000001</v>
      </c>
      <c r="E44">
        <v>0.19323499999999999</v>
      </c>
      <c r="F44">
        <v>3.0044999999999999E-2</v>
      </c>
    </row>
    <row r="45" spans="1:6" x14ac:dyDescent="0.4">
      <c r="A45">
        <v>630</v>
      </c>
      <c r="B45" s="19">
        <v>29.461904000000001</v>
      </c>
      <c r="C45">
        <v>9.353491</v>
      </c>
      <c r="D45">
        <v>1.3220529999999999</v>
      </c>
      <c r="E45">
        <v>0.19265299999999999</v>
      </c>
      <c r="F45">
        <v>3.0190000000000002E-2</v>
      </c>
    </row>
    <row r="46" spans="1:6" x14ac:dyDescent="0.4">
      <c r="A46">
        <v>640</v>
      </c>
      <c r="B46" s="19">
        <v>29.227813999999999</v>
      </c>
      <c r="C46">
        <v>9.249212</v>
      </c>
      <c r="D46">
        <v>1.313167</v>
      </c>
      <c r="E46">
        <v>0.19250300000000001</v>
      </c>
      <c r="F46">
        <v>3.0401999999999998E-2</v>
      </c>
    </row>
    <row r="47" spans="1:6" x14ac:dyDescent="0.4">
      <c r="A47">
        <v>650</v>
      </c>
      <c r="B47" s="19">
        <v>29.011686000000001</v>
      </c>
      <c r="C47">
        <v>9.1522369999999995</v>
      </c>
      <c r="D47">
        <v>1.3081229999999999</v>
      </c>
      <c r="E47">
        <v>0.19286200000000001</v>
      </c>
      <c r="F47">
        <v>3.0733E-2</v>
      </c>
    </row>
    <row r="48" spans="1:6" x14ac:dyDescent="0.4">
      <c r="A48">
        <v>660</v>
      </c>
      <c r="B48" s="19">
        <v>28.785295000000001</v>
      </c>
      <c r="C48">
        <v>9.0556929999999998</v>
      </c>
      <c r="D48">
        <v>1.3015760000000001</v>
      </c>
      <c r="E48">
        <v>0.193076</v>
      </c>
      <c r="F48">
        <v>3.0998999999999999E-2</v>
      </c>
    </row>
    <row r="49" spans="1:6" x14ac:dyDescent="0.4">
      <c r="A49">
        <v>670</v>
      </c>
      <c r="B49" s="19">
        <v>28.581462999999999</v>
      </c>
      <c r="C49">
        <v>8.9694479999999999</v>
      </c>
      <c r="D49">
        <v>1.297356</v>
      </c>
      <c r="E49">
        <v>0.193943</v>
      </c>
      <c r="F49">
        <v>3.1372999999999998E-2</v>
      </c>
    </row>
    <row r="50" spans="1:6" x14ac:dyDescent="0.4">
      <c r="A50">
        <v>680</v>
      </c>
      <c r="B50" s="19">
        <v>28.374217999999999</v>
      </c>
      <c r="C50">
        <v>8.8833450000000003</v>
      </c>
      <c r="D50">
        <v>1.295498</v>
      </c>
      <c r="E50">
        <v>0.19470199999999999</v>
      </c>
      <c r="F50">
        <v>3.1736E-2</v>
      </c>
    </row>
    <row r="51" spans="1:6" x14ac:dyDescent="0.4">
      <c r="A51">
        <v>690</v>
      </c>
      <c r="B51" s="19">
        <v>28.171400999999999</v>
      </c>
      <c r="C51">
        <v>8.8035429999999995</v>
      </c>
      <c r="D51">
        <v>1.292311</v>
      </c>
      <c r="E51">
        <v>0.195632</v>
      </c>
      <c r="F51">
        <v>3.2117E-2</v>
      </c>
    </row>
    <row r="52" spans="1:6" x14ac:dyDescent="0.4">
      <c r="A52">
        <v>700</v>
      </c>
      <c r="B52" s="19">
        <v>28.004121999999999</v>
      </c>
      <c r="C52">
        <v>8.7353989999999992</v>
      </c>
      <c r="D52">
        <v>1.291622</v>
      </c>
      <c r="E52">
        <v>0.19692699999999999</v>
      </c>
      <c r="F52">
        <v>3.2619000000000002E-2</v>
      </c>
    </row>
    <row r="53" spans="1:6" x14ac:dyDescent="0.4">
      <c r="A53">
        <v>710</v>
      </c>
      <c r="B53" s="19">
        <v>27.833901999999998</v>
      </c>
      <c r="C53">
        <v>8.6684049999999999</v>
      </c>
      <c r="D53">
        <v>1.292565</v>
      </c>
      <c r="E53">
        <v>0.19853699999999999</v>
      </c>
      <c r="F53">
        <v>3.322E-2</v>
      </c>
    </row>
    <row r="54" spans="1:6" x14ac:dyDescent="0.4">
      <c r="A54">
        <v>720</v>
      </c>
      <c r="B54" s="19">
        <v>27.656627</v>
      </c>
      <c r="C54">
        <v>8.6008790000000008</v>
      </c>
      <c r="D54">
        <v>1.2908219999999999</v>
      </c>
      <c r="E54">
        <v>0.20016800000000001</v>
      </c>
      <c r="F54">
        <v>3.3866E-2</v>
      </c>
    </row>
    <row r="55" spans="1:6" x14ac:dyDescent="0.4">
      <c r="A55">
        <v>730</v>
      </c>
      <c r="B55" s="19">
        <v>27.510555</v>
      </c>
      <c r="C55">
        <v>8.5447629999999997</v>
      </c>
      <c r="D55">
        <v>1.2919689999999999</v>
      </c>
      <c r="E55">
        <v>0.202569</v>
      </c>
      <c r="F55">
        <v>3.4611999999999997E-2</v>
      </c>
    </row>
    <row r="56" spans="1:6" x14ac:dyDescent="0.4">
      <c r="A56">
        <v>740</v>
      </c>
      <c r="B56" s="19">
        <v>27.3735</v>
      </c>
      <c r="C56">
        <v>8.4983269999999997</v>
      </c>
      <c r="D56">
        <v>1.296009</v>
      </c>
      <c r="E56">
        <v>0.20518700000000001</v>
      </c>
      <c r="F56">
        <v>3.5430000000000003E-2</v>
      </c>
    </row>
    <row r="57" spans="1:6" x14ac:dyDescent="0.4">
      <c r="A57">
        <v>750</v>
      </c>
      <c r="B57" s="19">
        <v>27.231984000000001</v>
      </c>
      <c r="C57">
        <v>8.4506169999999994</v>
      </c>
      <c r="D57">
        <v>1.2981830000000001</v>
      </c>
      <c r="E57">
        <v>0.207312</v>
      </c>
      <c r="F57">
        <v>3.6180999999999998E-2</v>
      </c>
    </row>
    <row r="58" spans="1:6" x14ac:dyDescent="0.4">
      <c r="A58">
        <v>760</v>
      </c>
      <c r="B58" s="19">
        <v>27.110807999999999</v>
      </c>
      <c r="C58">
        <v>8.4118879999999994</v>
      </c>
      <c r="D58">
        <v>1.304235</v>
      </c>
      <c r="E58">
        <v>0.21024200000000001</v>
      </c>
      <c r="F58">
        <v>3.7027999999999998E-2</v>
      </c>
    </row>
    <row r="59" spans="1:6" x14ac:dyDescent="0.4">
      <c r="A59">
        <v>770</v>
      </c>
      <c r="B59" s="19">
        <v>27.004069000000001</v>
      </c>
      <c r="C59">
        <v>8.3831140000000008</v>
      </c>
      <c r="D59">
        <v>1.3124469999999999</v>
      </c>
      <c r="E59">
        <v>0.21356</v>
      </c>
      <c r="F59">
        <v>3.7905000000000001E-2</v>
      </c>
    </row>
    <row r="60" spans="1:6" x14ac:dyDescent="0.4">
      <c r="A60">
        <v>780</v>
      </c>
      <c r="B60" s="19">
        <v>26.895886000000001</v>
      </c>
      <c r="C60">
        <v>8.3540600000000005</v>
      </c>
      <c r="D60">
        <v>1.3173900000000001</v>
      </c>
      <c r="E60">
        <v>0.216164</v>
      </c>
      <c r="F60">
        <v>3.8827E-2</v>
      </c>
    </row>
    <row r="61" spans="1:6" x14ac:dyDescent="0.4">
      <c r="A61">
        <v>790</v>
      </c>
      <c r="B61" s="19">
        <v>26.807859000000001</v>
      </c>
      <c r="C61">
        <v>8.3306690000000003</v>
      </c>
      <c r="D61">
        <v>1.3263670000000001</v>
      </c>
      <c r="E61">
        <v>0.22006000000000001</v>
      </c>
      <c r="F61">
        <v>3.9905000000000003E-2</v>
      </c>
    </row>
    <row r="62" spans="1:6" x14ac:dyDescent="0.4">
      <c r="A62">
        <v>800</v>
      </c>
      <c r="B62" s="19">
        <v>26.718340999999999</v>
      </c>
      <c r="C62">
        <v>8.3103149999999992</v>
      </c>
      <c r="D62">
        <v>1.336465</v>
      </c>
      <c r="E62">
        <v>0.22434699999999999</v>
      </c>
      <c r="F62">
        <v>4.0986000000000002E-2</v>
      </c>
    </row>
    <row r="63" spans="1:6" x14ac:dyDescent="0.4">
      <c r="A63">
        <v>810</v>
      </c>
      <c r="B63" s="19">
        <v>26.639267</v>
      </c>
      <c r="C63">
        <v>8.2928529999999991</v>
      </c>
      <c r="D63">
        <v>1.346263</v>
      </c>
      <c r="E63">
        <v>0.228047</v>
      </c>
      <c r="F63">
        <v>4.2118999999999997E-2</v>
      </c>
    </row>
    <row r="64" spans="1:6" x14ac:dyDescent="0.4">
      <c r="A64">
        <v>820</v>
      </c>
      <c r="B64" s="19">
        <v>26.579640000000001</v>
      </c>
      <c r="C64">
        <v>8.2844610000000003</v>
      </c>
      <c r="D64">
        <v>1.355593</v>
      </c>
      <c r="E64">
        <v>0.231736</v>
      </c>
      <c r="F64">
        <v>4.3194000000000003E-2</v>
      </c>
    </row>
    <row r="65" spans="1:6" x14ac:dyDescent="0.4">
      <c r="A65">
        <v>830</v>
      </c>
      <c r="B65" s="19">
        <v>26.502787000000001</v>
      </c>
      <c r="C65">
        <v>8.2691719999999993</v>
      </c>
      <c r="D65">
        <v>1.3622019999999999</v>
      </c>
      <c r="E65">
        <v>0.23619599999999999</v>
      </c>
      <c r="F65">
        <v>4.4642000000000001E-2</v>
      </c>
    </row>
    <row r="66" spans="1:6" x14ac:dyDescent="0.4">
      <c r="A66">
        <v>840</v>
      </c>
      <c r="B66" s="19">
        <v>26.445492000000002</v>
      </c>
      <c r="C66">
        <v>8.260275</v>
      </c>
      <c r="D66">
        <v>1.373324</v>
      </c>
      <c r="E66">
        <v>0.24091199999999999</v>
      </c>
      <c r="F66">
        <v>4.6457999999999999E-2</v>
      </c>
    </row>
    <row r="67" spans="1:6" x14ac:dyDescent="0.4">
      <c r="A67">
        <v>850</v>
      </c>
      <c r="B67" s="19">
        <v>26.488975</v>
      </c>
      <c r="C67">
        <v>8.292287</v>
      </c>
      <c r="D67">
        <v>1.371793</v>
      </c>
      <c r="E67">
        <v>0.236262</v>
      </c>
      <c r="F67">
        <v>4.5581999999999998E-2</v>
      </c>
    </row>
    <row r="68" spans="1:6" x14ac:dyDescent="0.4">
      <c r="A68">
        <v>860</v>
      </c>
      <c r="B68" s="19">
        <v>26.587022999999999</v>
      </c>
      <c r="C68">
        <v>8.3976939999999995</v>
      </c>
      <c r="D68">
        <v>1.453519</v>
      </c>
      <c r="E68">
        <v>0.254548</v>
      </c>
      <c r="F68">
        <v>4.9763000000000002E-2</v>
      </c>
    </row>
    <row r="69" spans="1:6" x14ac:dyDescent="0.4">
      <c r="A69">
        <v>870</v>
      </c>
      <c r="B69" s="19">
        <v>26.652047</v>
      </c>
      <c r="C69">
        <v>8.5007739999999998</v>
      </c>
      <c r="D69">
        <v>1.597351</v>
      </c>
      <c r="E69">
        <v>0.29245599999999999</v>
      </c>
      <c r="F69">
        <v>5.8744999999999999E-2</v>
      </c>
    </row>
    <row r="70" spans="1:6" x14ac:dyDescent="0.4">
      <c r="A70">
        <v>880</v>
      </c>
      <c r="B70" s="19">
        <v>26.687601000000001</v>
      </c>
      <c r="C70">
        <v>8.5565979999999993</v>
      </c>
      <c r="D70">
        <v>1.699004</v>
      </c>
      <c r="E70">
        <v>0.31459799999999999</v>
      </c>
      <c r="F70">
        <v>6.3908000000000006E-2</v>
      </c>
    </row>
    <row r="71" spans="1:6" x14ac:dyDescent="0.4">
      <c r="A71">
        <v>890</v>
      </c>
      <c r="B71" s="19">
        <v>26.658341</v>
      </c>
      <c r="C71">
        <v>8.5807859999999998</v>
      </c>
      <c r="D71">
        <v>1.717857</v>
      </c>
      <c r="E71">
        <v>0.32001299999999999</v>
      </c>
      <c r="F71">
        <v>6.4957000000000001E-2</v>
      </c>
    </row>
    <row r="72" spans="1:6" x14ac:dyDescent="0.4">
      <c r="A72">
        <v>900</v>
      </c>
      <c r="B72" s="19">
        <v>26.587551999999999</v>
      </c>
      <c r="C72">
        <v>8.5527329999999999</v>
      </c>
      <c r="D72">
        <v>1.6851929999999999</v>
      </c>
      <c r="E72">
        <v>0.31601099999999999</v>
      </c>
      <c r="F72">
        <v>6.4366000000000007E-2</v>
      </c>
    </row>
    <row r="73" spans="1:6" x14ac:dyDescent="0.4">
      <c r="A73">
        <v>910</v>
      </c>
      <c r="B73" s="19">
        <v>26.508852999999998</v>
      </c>
      <c r="C73">
        <v>8.4987089999999998</v>
      </c>
      <c r="D73">
        <v>1.6534279999999999</v>
      </c>
      <c r="E73">
        <v>0.30997400000000003</v>
      </c>
      <c r="F73">
        <v>6.3746999999999998E-2</v>
      </c>
    </row>
    <row r="74" spans="1:6" x14ac:dyDescent="0.4">
      <c r="A74">
        <v>920</v>
      </c>
      <c r="B74" s="19">
        <v>26.420076999999999</v>
      </c>
      <c r="C74">
        <v>8.4285999999999994</v>
      </c>
      <c r="D74">
        <v>1.60883</v>
      </c>
      <c r="E74">
        <v>0.29655999999999999</v>
      </c>
      <c r="F74">
        <v>6.1335000000000001E-2</v>
      </c>
    </row>
    <row r="75" spans="1:6" x14ac:dyDescent="0.4">
      <c r="A75">
        <v>930</v>
      </c>
      <c r="B75" s="19">
        <v>26.377535999999999</v>
      </c>
      <c r="C75">
        <v>8.4123719999999995</v>
      </c>
      <c r="D75">
        <v>1.6128899999999999</v>
      </c>
      <c r="E75">
        <v>0.29731099999999999</v>
      </c>
      <c r="F75">
        <v>6.2003000000000003E-2</v>
      </c>
    </row>
    <row r="76" spans="1:6" x14ac:dyDescent="0.4">
      <c r="A76">
        <v>940</v>
      </c>
      <c r="B76" s="19">
        <v>26.337997999999999</v>
      </c>
      <c r="C76">
        <v>8.4178599999999992</v>
      </c>
      <c r="D76">
        <v>1.633318</v>
      </c>
      <c r="E76">
        <v>0.30575400000000003</v>
      </c>
      <c r="F76">
        <v>6.4309000000000005E-2</v>
      </c>
    </row>
    <row r="77" spans="1:6" x14ac:dyDescent="0.4">
      <c r="A77">
        <v>950</v>
      </c>
      <c r="B77" s="19">
        <v>26.258417999999999</v>
      </c>
      <c r="C77">
        <v>8.4007939999999994</v>
      </c>
      <c r="D77">
        <v>1.621648</v>
      </c>
      <c r="E77">
        <v>0.30818699999999999</v>
      </c>
      <c r="F77">
        <v>6.5190999999999999E-2</v>
      </c>
    </row>
    <row r="78" spans="1:6" x14ac:dyDescent="0.4">
      <c r="A78">
        <v>960</v>
      </c>
      <c r="B78" s="19">
        <v>26.176490999999999</v>
      </c>
      <c r="C78">
        <v>8.371238</v>
      </c>
      <c r="D78">
        <v>1.5962400000000001</v>
      </c>
      <c r="E78">
        <v>0.30830800000000003</v>
      </c>
      <c r="F78">
        <v>6.5555000000000002E-2</v>
      </c>
    </row>
    <row r="79" spans="1:6" x14ac:dyDescent="0.4">
      <c r="A79">
        <v>970</v>
      </c>
      <c r="B79" s="19">
        <v>26.138048999999999</v>
      </c>
      <c r="C79">
        <v>8.332141</v>
      </c>
      <c r="D79">
        <v>1.571979</v>
      </c>
      <c r="E79">
        <v>0.30222399999999999</v>
      </c>
      <c r="F79">
        <v>6.4782000000000006E-2</v>
      </c>
    </row>
    <row r="80" spans="1:6" x14ac:dyDescent="0.4">
      <c r="A80">
        <v>980</v>
      </c>
      <c r="B80" s="19">
        <v>26.100294000000002</v>
      </c>
      <c r="C80">
        <v>8.30504</v>
      </c>
      <c r="D80">
        <v>1.5747739999999999</v>
      </c>
      <c r="E80">
        <v>0.30127900000000002</v>
      </c>
      <c r="F80">
        <v>6.5005999999999994E-2</v>
      </c>
    </row>
    <row r="81" spans="1:6" x14ac:dyDescent="0.4">
      <c r="A81">
        <v>990</v>
      </c>
      <c r="B81" s="19">
        <v>26.038108000000001</v>
      </c>
      <c r="C81">
        <v>8.2737660000000002</v>
      </c>
      <c r="D81">
        <v>1.566335</v>
      </c>
      <c r="E81">
        <v>0.30062800000000001</v>
      </c>
      <c r="F81">
        <v>6.5226999999999993E-2</v>
      </c>
    </row>
    <row r="82" spans="1:6" x14ac:dyDescent="0.4">
      <c r="A82">
        <v>1000</v>
      </c>
      <c r="B82" s="19">
        <v>25.970566000000002</v>
      </c>
      <c r="C82">
        <v>8.2344989999999996</v>
      </c>
      <c r="D82">
        <v>1.5462100000000001</v>
      </c>
      <c r="E82">
        <v>0.29752499999999998</v>
      </c>
      <c r="F82">
        <v>6.4962000000000006E-2</v>
      </c>
    </row>
    <row r="83" spans="1:6" x14ac:dyDescent="0.4">
      <c r="A83">
        <v>1010</v>
      </c>
      <c r="B83" s="19">
        <v>25.911346000000002</v>
      </c>
      <c r="C83">
        <v>8.2312550000000009</v>
      </c>
      <c r="D83">
        <v>1.542441</v>
      </c>
      <c r="E83">
        <v>0.29654900000000001</v>
      </c>
      <c r="F83">
        <v>6.5101000000000006E-2</v>
      </c>
    </row>
    <row r="84" spans="1:6" x14ac:dyDescent="0.4">
      <c r="A84">
        <v>1020</v>
      </c>
      <c r="B84" s="19">
        <v>25.859141000000001</v>
      </c>
      <c r="C84">
        <v>8.2390480000000004</v>
      </c>
      <c r="D84">
        <v>1.5477749999999999</v>
      </c>
      <c r="E84">
        <v>0.29789900000000002</v>
      </c>
      <c r="F84">
        <v>6.5863000000000005E-2</v>
      </c>
    </row>
    <row r="85" spans="1:6" x14ac:dyDescent="0.4">
      <c r="A85">
        <v>1030</v>
      </c>
      <c r="B85" s="19">
        <v>25.806792999999999</v>
      </c>
      <c r="C85">
        <v>8.2047050000000006</v>
      </c>
      <c r="D85">
        <v>1.55162</v>
      </c>
      <c r="E85">
        <v>0.29986499999999999</v>
      </c>
      <c r="F85">
        <v>6.6753000000000007E-2</v>
      </c>
    </row>
    <row r="86" spans="1:6" x14ac:dyDescent="0.4">
      <c r="A86">
        <v>1040</v>
      </c>
      <c r="B86" s="19">
        <v>25.733090000000001</v>
      </c>
      <c r="C86">
        <v>8.146293</v>
      </c>
      <c r="D86">
        <v>1.5541309999999999</v>
      </c>
      <c r="E86">
        <v>0.29446</v>
      </c>
      <c r="F86">
        <v>6.5937999999999997E-2</v>
      </c>
    </row>
    <row r="87" spans="1:6" x14ac:dyDescent="0.4">
      <c r="A87">
        <v>1050</v>
      </c>
      <c r="B87" s="19">
        <v>25.652497</v>
      </c>
      <c r="C87">
        <v>8.0986180000000001</v>
      </c>
      <c r="D87">
        <v>1.5319469999999999</v>
      </c>
      <c r="E87">
        <v>0.29283700000000001</v>
      </c>
      <c r="F87">
        <v>6.5985000000000002E-2</v>
      </c>
    </row>
    <row r="88" spans="1:6" x14ac:dyDescent="0.4">
      <c r="A88">
        <v>1060</v>
      </c>
      <c r="B88" s="19">
        <v>25.618061000000001</v>
      </c>
      <c r="C88">
        <v>8.0938079999999992</v>
      </c>
      <c r="D88">
        <v>1.5203610000000001</v>
      </c>
      <c r="E88">
        <v>0.30717499999999998</v>
      </c>
      <c r="F88">
        <v>6.9597999999999993E-2</v>
      </c>
    </row>
    <row r="89" spans="1:6" x14ac:dyDescent="0.4">
      <c r="A89">
        <v>1070</v>
      </c>
      <c r="B89" s="19">
        <v>25.636793000000001</v>
      </c>
      <c r="C89">
        <v>8.1458519999999996</v>
      </c>
      <c r="D89">
        <v>1.5549759999999999</v>
      </c>
      <c r="E89">
        <v>0.33060899999999999</v>
      </c>
      <c r="F89">
        <v>7.5296000000000002E-2</v>
      </c>
    </row>
    <row r="90" spans="1:6" x14ac:dyDescent="0.4">
      <c r="A90">
        <v>1080</v>
      </c>
      <c r="B90" s="19">
        <v>25.639900999999998</v>
      </c>
      <c r="C90">
        <v>8.1848310000000009</v>
      </c>
      <c r="D90">
        <v>1.593081</v>
      </c>
      <c r="E90">
        <v>0.33704600000000001</v>
      </c>
      <c r="F90">
        <v>7.7169000000000001E-2</v>
      </c>
    </row>
    <row r="91" spans="1:6" x14ac:dyDescent="0.4">
      <c r="A91">
        <v>1090</v>
      </c>
      <c r="B91" s="19">
        <v>25.553162</v>
      </c>
      <c r="C91">
        <v>8.1227529999999994</v>
      </c>
      <c r="D91">
        <v>1.5739620000000001</v>
      </c>
      <c r="E91">
        <v>0.31499199999999999</v>
      </c>
      <c r="F91">
        <v>7.2533E-2</v>
      </c>
    </row>
    <row r="92" spans="1:6" x14ac:dyDescent="0.4">
      <c r="A92">
        <v>1100</v>
      </c>
      <c r="B92" s="19">
        <v>25.424863999999999</v>
      </c>
      <c r="C92">
        <v>8.0169689999999996</v>
      </c>
      <c r="D92">
        <v>1.505755</v>
      </c>
      <c r="E92">
        <v>0.28913499999999998</v>
      </c>
      <c r="F92">
        <v>6.6862000000000005E-2</v>
      </c>
    </row>
    <row r="93" spans="1:6" x14ac:dyDescent="0.4">
      <c r="A93">
        <v>1110</v>
      </c>
      <c r="B93" s="19">
        <v>25.325240000000001</v>
      </c>
      <c r="C93">
        <v>7.9429119999999998</v>
      </c>
      <c r="D93">
        <v>1.456048</v>
      </c>
      <c r="E93">
        <v>0.272783</v>
      </c>
      <c r="F93">
        <v>6.3408999999999993E-2</v>
      </c>
    </row>
    <row r="94" spans="1:6" x14ac:dyDescent="0.4">
      <c r="A94">
        <v>1120</v>
      </c>
      <c r="B94" s="19">
        <v>25.293139</v>
      </c>
      <c r="C94">
        <v>7.950221</v>
      </c>
      <c r="D94">
        <v>1.479627</v>
      </c>
      <c r="E94">
        <v>0.290134</v>
      </c>
      <c r="F94">
        <v>6.7781999999999995E-2</v>
      </c>
    </row>
    <row r="95" spans="1:6" x14ac:dyDescent="0.4">
      <c r="A95">
        <v>1130</v>
      </c>
      <c r="B95" s="19">
        <v>25.323611</v>
      </c>
      <c r="C95">
        <v>8.0324880000000007</v>
      </c>
      <c r="D95">
        <v>1.5836209999999999</v>
      </c>
      <c r="E95">
        <v>0.34463300000000002</v>
      </c>
      <c r="F95">
        <v>8.0919000000000005E-2</v>
      </c>
    </row>
    <row r="96" spans="1:6" x14ac:dyDescent="0.4">
      <c r="A96">
        <v>1140</v>
      </c>
      <c r="B96" s="19">
        <v>25.286595999999999</v>
      </c>
      <c r="C96">
        <v>8.0389149999999994</v>
      </c>
      <c r="D96">
        <v>1.6036509999999999</v>
      </c>
      <c r="E96">
        <v>0.36410900000000002</v>
      </c>
      <c r="F96">
        <v>8.5885000000000003E-2</v>
      </c>
    </row>
    <row r="97" spans="1:6" x14ac:dyDescent="0.4">
      <c r="A97">
        <v>1150</v>
      </c>
      <c r="B97" s="19">
        <v>25.199055999999999</v>
      </c>
      <c r="C97">
        <v>7.9922440000000003</v>
      </c>
      <c r="D97">
        <v>1.5722989999999999</v>
      </c>
      <c r="E97">
        <v>0.34500399999999998</v>
      </c>
      <c r="F97">
        <v>8.1710000000000005E-2</v>
      </c>
    </row>
    <row r="98" spans="1:6" x14ac:dyDescent="0.4">
      <c r="A98">
        <v>1160</v>
      </c>
      <c r="B98" s="19">
        <v>25.159116000000001</v>
      </c>
      <c r="C98">
        <v>7.9537170000000001</v>
      </c>
      <c r="D98">
        <v>1.5494969999999999</v>
      </c>
      <c r="E98">
        <v>0.33930100000000002</v>
      </c>
      <c r="F98">
        <v>8.0605999999999997E-2</v>
      </c>
    </row>
    <row r="99" spans="1:6" x14ac:dyDescent="0.4">
      <c r="A99">
        <v>1170</v>
      </c>
      <c r="B99" s="19">
        <v>25.110620000000001</v>
      </c>
      <c r="C99">
        <v>7.9118240000000002</v>
      </c>
      <c r="D99">
        <v>1.517755</v>
      </c>
      <c r="E99">
        <v>0.33694000000000002</v>
      </c>
      <c r="F99">
        <v>8.0338999999999994E-2</v>
      </c>
    </row>
    <row r="100" spans="1:6" x14ac:dyDescent="0.4">
      <c r="A100">
        <v>1180</v>
      </c>
      <c r="B100" s="19">
        <v>25.043341000000002</v>
      </c>
      <c r="C100">
        <v>7.8946959999999997</v>
      </c>
      <c r="D100">
        <v>1.543226</v>
      </c>
      <c r="E100">
        <v>0.32266800000000001</v>
      </c>
      <c r="F100">
        <v>7.7300999999999995E-2</v>
      </c>
    </row>
    <row r="101" spans="1:6" x14ac:dyDescent="0.4">
      <c r="A101">
        <v>1190</v>
      </c>
      <c r="B101" s="19">
        <v>25.069756000000002</v>
      </c>
      <c r="C101">
        <v>7.9696090000000002</v>
      </c>
      <c r="D101">
        <v>1.635224</v>
      </c>
      <c r="E101">
        <v>0.34649400000000002</v>
      </c>
      <c r="F101">
        <v>8.3374000000000004E-2</v>
      </c>
    </row>
    <row r="102" spans="1:6" x14ac:dyDescent="0.4">
      <c r="A102">
        <v>1200</v>
      </c>
      <c r="B102" s="19">
        <v>25.005462000000001</v>
      </c>
      <c r="C102">
        <v>7.9378029999999997</v>
      </c>
      <c r="D102">
        <v>1.5993580000000001</v>
      </c>
      <c r="E102">
        <v>0.34678100000000001</v>
      </c>
      <c r="F102">
        <v>8.3836999999999995E-2</v>
      </c>
    </row>
    <row r="103" spans="1:6" x14ac:dyDescent="0.4">
      <c r="A103">
        <v>1210</v>
      </c>
      <c r="B103" s="19">
        <v>24.892583999999999</v>
      </c>
      <c r="C103">
        <v>7.8454170000000003</v>
      </c>
      <c r="D103">
        <v>1.5220370000000001</v>
      </c>
      <c r="E103">
        <v>0.32274799999999998</v>
      </c>
      <c r="F103">
        <v>7.8352000000000005E-2</v>
      </c>
    </row>
    <row r="104" spans="1:6" x14ac:dyDescent="0.4">
      <c r="A104">
        <v>1220</v>
      </c>
      <c r="B104" s="19">
        <v>24.869364000000001</v>
      </c>
      <c r="C104">
        <v>7.8599379999999996</v>
      </c>
      <c r="D104">
        <v>1.5547260000000001</v>
      </c>
      <c r="E104">
        <v>0.33647899999999997</v>
      </c>
      <c r="F104">
        <v>8.1900000000000001E-2</v>
      </c>
    </row>
    <row r="105" spans="1:6" x14ac:dyDescent="0.4">
      <c r="A105">
        <v>1230</v>
      </c>
      <c r="B105" s="19">
        <v>24.857241999999999</v>
      </c>
      <c r="C105">
        <v>7.8931589999999998</v>
      </c>
      <c r="D105">
        <v>1.6065069999999999</v>
      </c>
      <c r="E105">
        <v>0.357736</v>
      </c>
      <c r="F105">
        <v>8.7359000000000006E-2</v>
      </c>
    </row>
    <row r="106" spans="1:6" x14ac:dyDescent="0.4">
      <c r="A106">
        <v>1240</v>
      </c>
      <c r="B106" s="19">
        <v>24.745336000000002</v>
      </c>
      <c r="C106">
        <v>7.7992249999999999</v>
      </c>
      <c r="D106">
        <v>1.538133</v>
      </c>
      <c r="E106">
        <v>0.32829199999999997</v>
      </c>
      <c r="F106">
        <v>8.0463999999999994E-2</v>
      </c>
    </row>
    <row r="107" spans="1:6" x14ac:dyDescent="0.4">
      <c r="A107">
        <v>1250</v>
      </c>
      <c r="B107" s="19">
        <v>24.617445</v>
      </c>
      <c r="C107">
        <v>7.6719299999999997</v>
      </c>
      <c r="D107">
        <v>1.4326490000000001</v>
      </c>
      <c r="E107">
        <v>0.27955200000000002</v>
      </c>
      <c r="F107">
        <v>6.8721000000000004E-2</v>
      </c>
    </row>
    <row r="108" spans="1:6" x14ac:dyDescent="0.4">
      <c r="A108">
        <v>1260</v>
      </c>
      <c r="B108" s="19">
        <v>24.591704</v>
      </c>
      <c r="C108">
        <v>7.6826230000000004</v>
      </c>
      <c r="D108">
        <v>1.4543809999999999</v>
      </c>
      <c r="E108">
        <v>0.28356300000000001</v>
      </c>
      <c r="F108">
        <v>6.9907999999999998E-2</v>
      </c>
    </row>
    <row r="109" spans="1:6" x14ac:dyDescent="0.4">
      <c r="A109">
        <v>1270</v>
      </c>
      <c r="B109" s="19">
        <v>24.611685999999999</v>
      </c>
      <c r="C109">
        <v>7.731814</v>
      </c>
      <c r="D109">
        <v>1.55742</v>
      </c>
      <c r="E109">
        <v>0.322046</v>
      </c>
      <c r="F109">
        <v>7.9604999999999995E-2</v>
      </c>
    </row>
    <row r="110" spans="1:6" x14ac:dyDescent="0.4">
      <c r="A110">
        <v>1280</v>
      </c>
      <c r="B110" s="19">
        <v>24.561544000000001</v>
      </c>
      <c r="C110">
        <v>7.7373099999999999</v>
      </c>
      <c r="D110">
        <v>1.5723830000000001</v>
      </c>
      <c r="E110">
        <v>0.34375699999999998</v>
      </c>
      <c r="F110">
        <v>8.5250000000000006E-2</v>
      </c>
    </row>
    <row r="111" spans="1:6" x14ac:dyDescent="0.4">
      <c r="A111">
        <v>1290</v>
      </c>
      <c r="B111" s="19">
        <v>24.504173000000002</v>
      </c>
      <c r="C111">
        <v>7.7244659999999996</v>
      </c>
      <c r="D111">
        <v>1.561607</v>
      </c>
      <c r="E111">
        <v>0.34843099999999999</v>
      </c>
      <c r="F111">
        <v>8.6677000000000004E-2</v>
      </c>
    </row>
    <row r="112" spans="1:6" x14ac:dyDescent="0.4">
      <c r="A112">
        <v>1300</v>
      </c>
      <c r="B112" s="19">
        <v>24.587985</v>
      </c>
      <c r="C112">
        <v>7.8385600000000002</v>
      </c>
      <c r="D112">
        <v>1.701867</v>
      </c>
      <c r="E112">
        <v>0.39784999999999998</v>
      </c>
      <c r="F112">
        <v>9.9235000000000004E-2</v>
      </c>
    </row>
    <row r="113" spans="1:6" x14ac:dyDescent="0.4">
      <c r="A113">
        <v>1310</v>
      </c>
      <c r="B113" s="19">
        <v>24.700153</v>
      </c>
      <c r="C113">
        <v>8.0021850000000008</v>
      </c>
      <c r="D113">
        <v>1.8769610000000001</v>
      </c>
      <c r="E113">
        <v>0.465167</v>
      </c>
      <c r="F113">
        <v>0.116498</v>
      </c>
    </row>
    <row r="114" spans="1:6" x14ac:dyDescent="0.4">
      <c r="A114">
        <v>1320</v>
      </c>
      <c r="B114" s="19">
        <v>24.594417</v>
      </c>
      <c r="C114">
        <v>7.9389519999999996</v>
      </c>
      <c r="D114">
        <v>1.8130269999999999</v>
      </c>
      <c r="E114">
        <v>0.43609500000000001</v>
      </c>
      <c r="F114">
        <v>0.10949299999999999</v>
      </c>
    </row>
    <row r="115" spans="1:6" x14ac:dyDescent="0.4">
      <c r="A115">
        <v>1330</v>
      </c>
      <c r="B115" s="19">
        <v>24.192544999999999</v>
      </c>
      <c r="C115">
        <v>7.5483909999999996</v>
      </c>
      <c r="D115">
        <v>1.4633890000000001</v>
      </c>
      <c r="E115">
        <v>0.29580600000000001</v>
      </c>
      <c r="F115">
        <v>7.4507000000000004E-2</v>
      </c>
    </row>
    <row r="116" spans="1:6" x14ac:dyDescent="0.4">
      <c r="A116">
        <v>1340</v>
      </c>
      <c r="B116" s="19">
        <v>23.801138000000002</v>
      </c>
      <c r="C116">
        <v>7.1429020000000003</v>
      </c>
      <c r="D116">
        <v>1.1111249999999999</v>
      </c>
      <c r="E116">
        <v>0.17817</v>
      </c>
      <c r="F116">
        <v>4.5009E-2</v>
      </c>
    </row>
    <row r="117" spans="1:6" x14ac:dyDescent="0.4">
      <c r="A117">
        <v>1350</v>
      </c>
      <c r="B117" s="19">
        <v>23.864491000000001</v>
      </c>
      <c r="C117">
        <v>7.1885519999999996</v>
      </c>
      <c r="D117">
        <v>1.215578</v>
      </c>
      <c r="E117">
        <v>0.21190999999999999</v>
      </c>
      <c r="F117">
        <v>5.3686999999999999E-2</v>
      </c>
    </row>
    <row r="118" spans="1:6" x14ac:dyDescent="0.4">
      <c r="A118">
        <v>1360</v>
      </c>
      <c r="B118" s="19">
        <v>24.023807999999999</v>
      </c>
      <c r="C118">
        <v>7.3874950000000004</v>
      </c>
      <c r="D118">
        <v>1.4483429999999999</v>
      </c>
      <c r="E118">
        <v>0.30188300000000001</v>
      </c>
      <c r="F118">
        <v>7.6758999999999994E-2</v>
      </c>
    </row>
    <row r="119" spans="1:6" x14ac:dyDescent="0.4">
      <c r="A119">
        <v>1370</v>
      </c>
      <c r="B119" s="19">
        <v>23.753796999999999</v>
      </c>
      <c r="C119">
        <v>7.1741979999999996</v>
      </c>
      <c r="D119">
        <v>1.2156199999999999</v>
      </c>
      <c r="E119">
        <v>0.219168</v>
      </c>
      <c r="F119">
        <v>5.5818E-2</v>
      </c>
    </row>
    <row r="120" spans="1:6" x14ac:dyDescent="0.4">
      <c r="A120">
        <v>1380</v>
      </c>
      <c r="B120" s="19">
        <v>23.904723000000001</v>
      </c>
      <c r="C120">
        <v>7.4580780000000004</v>
      </c>
      <c r="D120">
        <v>1.5057780000000001</v>
      </c>
      <c r="E120">
        <v>0.29566599999999998</v>
      </c>
      <c r="F120">
        <v>7.5405E-2</v>
      </c>
    </row>
    <row r="121" spans="1:6" x14ac:dyDescent="0.4">
      <c r="A121">
        <v>1390</v>
      </c>
      <c r="B121" s="19">
        <v>23.850048000000001</v>
      </c>
      <c r="C121">
        <v>7.4542580000000003</v>
      </c>
      <c r="D121">
        <v>1.534691</v>
      </c>
      <c r="E121">
        <v>0.33473700000000001</v>
      </c>
      <c r="F121">
        <v>8.5593000000000002E-2</v>
      </c>
    </row>
    <row r="122" spans="1:6" x14ac:dyDescent="0.4">
      <c r="A122">
        <v>1400</v>
      </c>
      <c r="B122" s="19">
        <v>23.771687</v>
      </c>
      <c r="C122">
        <v>7.3320550000000004</v>
      </c>
      <c r="D122">
        <v>1.4808330000000001</v>
      </c>
      <c r="E122">
        <v>0.32074599999999998</v>
      </c>
      <c r="F122">
        <v>8.2281000000000007E-2</v>
      </c>
    </row>
    <row r="123" spans="1:6" x14ac:dyDescent="0.4">
      <c r="A123">
        <v>1410</v>
      </c>
      <c r="B123" s="19">
        <v>23.837226000000001</v>
      </c>
      <c r="C123">
        <v>7.3813890000000004</v>
      </c>
      <c r="D123">
        <v>1.597629</v>
      </c>
      <c r="E123">
        <v>0.36855700000000002</v>
      </c>
      <c r="F123">
        <v>9.5035999999999995E-2</v>
      </c>
    </row>
    <row r="124" spans="1:6" x14ac:dyDescent="0.4">
      <c r="A124">
        <v>1420</v>
      </c>
      <c r="B124" s="19">
        <v>23.773648000000001</v>
      </c>
      <c r="C124">
        <v>7.3432760000000004</v>
      </c>
      <c r="D124">
        <v>1.5927659999999999</v>
      </c>
      <c r="E124">
        <v>0.37574000000000002</v>
      </c>
      <c r="F124">
        <v>9.7279000000000004E-2</v>
      </c>
    </row>
    <row r="125" spans="1:6" x14ac:dyDescent="0.4">
      <c r="A125">
        <v>1430</v>
      </c>
      <c r="B125" s="19">
        <v>23.622976000000001</v>
      </c>
      <c r="C125">
        <v>7.2863300000000004</v>
      </c>
      <c r="D125">
        <v>1.499371</v>
      </c>
      <c r="E125">
        <v>0.34429999999999999</v>
      </c>
      <c r="F125">
        <v>8.9339000000000002E-2</v>
      </c>
    </row>
    <row r="126" spans="1:6" x14ac:dyDescent="0.4">
      <c r="A126">
        <v>1440</v>
      </c>
      <c r="B126" s="19">
        <v>23.493525000000002</v>
      </c>
      <c r="C126">
        <v>7.2247349999999999</v>
      </c>
      <c r="D126">
        <v>1.413189</v>
      </c>
      <c r="E126">
        <v>0.31776399999999999</v>
      </c>
      <c r="F126">
        <v>8.2619999999999999E-2</v>
      </c>
    </row>
    <row r="127" spans="1:6" x14ac:dyDescent="0.4">
      <c r="A127">
        <v>1450</v>
      </c>
      <c r="B127" s="19">
        <v>23.412369000000002</v>
      </c>
      <c r="C127">
        <v>7.1843079999999997</v>
      </c>
      <c r="D127">
        <v>1.3814219999999999</v>
      </c>
      <c r="E127">
        <v>0.30298599999999998</v>
      </c>
      <c r="F127">
        <v>7.8837000000000004E-2</v>
      </c>
    </row>
    <row r="128" spans="1:6" x14ac:dyDescent="0.4">
      <c r="A128">
        <v>1460</v>
      </c>
      <c r="B128" s="19">
        <v>23.422253000000001</v>
      </c>
      <c r="C128">
        <v>7.2416539999999996</v>
      </c>
      <c r="D128">
        <v>1.458046</v>
      </c>
      <c r="E128">
        <v>0.32476899999999997</v>
      </c>
      <c r="F128">
        <v>8.4583000000000005E-2</v>
      </c>
    </row>
    <row r="129" spans="1:6" x14ac:dyDescent="0.4">
      <c r="A129">
        <v>1470</v>
      </c>
      <c r="B129" s="19">
        <v>23.426289000000001</v>
      </c>
      <c r="C129">
        <v>7.2973400000000002</v>
      </c>
      <c r="D129">
        <v>1.5417559999999999</v>
      </c>
      <c r="E129">
        <v>0.35318899999999998</v>
      </c>
      <c r="F129">
        <v>9.2164999999999997E-2</v>
      </c>
    </row>
    <row r="130" spans="1:6" x14ac:dyDescent="0.4">
      <c r="A130">
        <v>1480</v>
      </c>
      <c r="B130" s="19">
        <v>23.338818</v>
      </c>
      <c r="C130">
        <v>7.2479259999999996</v>
      </c>
      <c r="D130">
        <v>1.4920789999999999</v>
      </c>
      <c r="E130">
        <v>0.33948699999999998</v>
      </c>
      <c r="F130">
        <v>8.8858000000000006E-2</v>
      </c>
    </row>
    <row r="131" spans="1:6" x14ac:dyDescent="0.4">
      <c r="A131">
        <v>1490</v>
      </c>
      <c r="B131" s="19">
        <v>23.21979</v>
      </c>
      <c r="C131">
        <v>7.1252089999999999</v>
      </c>
      <c r="D131">
        <v>1.4180120000000001</v>
      </c>
      <c r="E131">
        <v>0.31818600000000002</v>
      </c>
      <c r="F131">
        <v>8.3479999999999999E-2</v>
      </c>
    </row>
    <row r="132" spans="1:6" x14ac:dyDescent="0.4">
      <c r="A132">
        <v>1500</v>
      </c>
      <c r="B132" s="19">
        <v>23.117507</v>
      </c>
      <c r="C132">
        <v>7.0376310000000002</v>
      </c>
      <c r="D132">
        <v>1.3709389999999999</v>
      </c>
      <c r="E132">
        <v>0.30098399999999997</v>
      </c>
      <c r="F132">
        <v>7.9046000000000005E-2</v>
      </c>
    </row>
    <row r="133" spans="1:6" x14ac:dyDescent="0.4">
      <c r="A133">
        <v>1510</v>
      </c>
      <c r="B133" s="19">
        <v>23.073018999999999</v>
      </c>
      <c r="C133">
        <v>7.0343960000000001</v>
      </c>
      <c r="D133">
        <v>1.381794</v>
      </c>
      <c r="E133">
        <v>0.30398799999999998</v>
      </c>
      <c r="F133">
        <v>8.0213999999999994E-2</v>
      </c>
    </row>
    <row r="134" spans="1:6" x14ac:dyDescent="0.4">
      <c r="A134">
        <v>1520</v>
      </c>
      <c r="B134" s="19">
        <v>23.069901999999999</v>
      </c>
      <c r="C134">
        <v>7.0685710000000004</v>
      </c>
      <c r="D134">
        <v>1.449913</v>
      </c>
      <c r="E134">
        <v>0.32685799999999998</v>
      </c>
      <c r="F134">
        <v>8.6383000000000001E-2</v>
      </c>
    </row>
    <row r="135" spans="1:6" x14ac:dyDescent="0.4">
      <c r="A135">
        <v>1530</v>
      </c>
      <c r="B135" s="19">
        <v>23.030866</v>
      </c>
      <c r="C135">
        <v>7.066738</v>
      </c>
      <c r="D135">
        <v>1.4677020000000001</v>
      </c>
      <c r="E135">
        <v>0.33691199999999999</v>
      </c>
      <c r="F135">
        <v>8.9191000000000006E-2</v>
      </c>
    </row>
    <row r="136" spans="1:6" x14ac:dyDescent="0.4">
      <c r="A136">
        <v>1540</v>
      </c>
      <c r="B136" s="19">
        <v>22.958534</v>
      </c>
      <c r="C136">
        <v>7.0445140000000004</v>
      </c>
      <c r="D136">
        <v>1.441084</v>
      </c>
      <c r="E136">
        <v>0.33701900000000001</v>
      </c>
      <c r="F136">
        <v>8.9413000000000006E-2</v>
      </c>
    </row>
    <row r="137" spans="1:6" x14ac:dyDescent="0.4">
      <c r="A137">
        <v>1550</v>
      </c>
      <c r="B137" s="19">
        <v>22.840426999999998</v>
      </c>
      <c r="C137">
        <v>6.9755469999999997</v>
      </c>
      <c r="D137">
        <v>1.380509</v>
      </c>
      <c r="E137">
        <v>0.31900499999999998</v>
      </c>
      <c r="F137">
        <v>8.4821999999999995E-2</v>
      </c>
    </row>
    <row r="138" spans="1:6" x14ac:dyDescent="0.4">
      <c r="A138">
        <v>1560</v>
      </c>
      <c r="B138" s="19">
        <v>22.715463</v>
      </c>
      <c r="C138">
        <v>6.8757830000000002</v>
      </c>
      <c r="D138">
        <v>1.330492</v>
      </c>
      <c r="E138">
        <v>0.29702899999999999</v>
      </c>
      <c r="F138">
        <v>7.9132999999999995E-2</v>
      </c>
    </row>
    <row r="139" spans="1:6" x14ac:dyDescent="0.4">
      <c r="A139">
        <v>1570</v>
      </c>
      <c r="B139" s="19">
        <v>22.631720999999999</v>
      </c>
      <c r="C139">
        <v>6.8227409999999997</v>
      </c>
      <c r="D139">
        <v>1.3245119999999999</v>
      </c>
      <c r="E139">
        <v>0.28704099999999999</v>
      </c>
      <c r="F139">
        <v>7.6602000000000003E-2</v>
      </c>
    </row>
    <row r="140" spans="1:6" x14ac:dyDescent="0.4">
      <c r="A140">
        <v>1580</v>
      </c>
      <c r="B140" s="19">
        <v>22.616437999999999</v>
      </c>
      <c r="C140">
        <v>6.8553540000000002</v>
      </c>
      <c r="D140">
        <v>1.343451</v>
      </c>
      <c r="E140">
        <v>0.308869</v>
      </c>
      <c r="F140">
        <v>8.2714999999999997E-2</v>
      </c>
    </row>
    <row r="141" spans="1:6" x14ac:dyDescent="0.4">
      <c r="A141">
        <v>1590</v>
      </c>
      <c r="B141" s="19">
        <v>22.628890999999999</v>
      </c>
      <c r="C141">
        <v>6.9035570000000002</v>
      </c>
      <c r="D141">
        <v>1.4053709999999999</v>
      </c>
      <c r="E141">
        <v>0.33996199999999999</v>
      </c>
      <c r="F141">
        <v>9.1209999999999999E-2</v>
      </c>
    </row>
    <row r="142" spans="1:6" x14ac:dyDescent="0.4">
      <c r="A142">
        <v>1600</v>
      </c>
      <c r="B142" s="19">
        <v>22.612151000000001</v>
      </c>
      <c r="C142">
        <v>6.9355460000000004</v>
      </c>
      <c r="D142">
        <v>1.4501900000000001</v>
      </c>
      <c r="E142">
        <v>0.35918800000000001</v>
      </c>
      <c r="F142">
        <v>9.6643000000000007E-2</v>
      </c>
    </row>
    <row r="143" spans="1:6" x14ac:dyDescent="0.4">
      <c r="A143">
        <v>1610</v>
      </c>
      <c r="B143" s="19">
        <v>22.508037000000002</v>
      </c>
      <c r="C143">
        <v>6.8811</v>
      </c>
      <c r="D143">
        <v>1.406765</v>
      </c>
      <c r="E143">
        <v>0.35313</v>
      </c>
      <c r="F143">
        <v>9.5292000000000002E-2</v>
      </c>
    </row>
    <row r="144" spans="1:6" x14ac:dyDescent="0.4">
      <c r="A144">
        <v>1620</v>
      </c>
      <c r="B144" s="19">
        <v>22.357282000000001</v>
      </c>
      <c r="C144">
        <v>6.7269949999999996</v>
      </c>
      <c r="D144">
        <v>1.289161</v>
      </c>
      <c r="E144">
        <v>0.32451600000000003</v>
      </c>
      <c r="F144">
        <v>8.7745000000000004E-2</v>
      </c>
    </row>
    <row r="145" spans="1:6" x14ac:dyDescent="0.4">
      <c r="A145">
        <v>1630</v>
      </c>
      <c r="B145" s="19">
        <v>22.223147000000001</v>
      </c>
      <c r="C145">
        <v>6.6215789999999997</v>
      </c>
      <c r="D145">
        <v>1.207441</v>
      </c>
      <c r="E145">
        <v>0.30122100000000002</v>
      </c>
      <c r="F145">
        <v>8.1647999999999998E-2</v>
      </c>
    </row>
    <row r="146" spans="1:6" x14ac:dyDescent="0.4">
      <c r="A146">
        <v>1640</v>
      </c>
      <c r="B146" s="19">
        <v>22.217091</v>
      </c>
      <c r="C146">
        <v>6.658283</v>
      </c>
      <c r="D146">
        <v>1.2678929999999999</v>
      </c>
      <c r="E146">
        <v>0.31446200000000002</v>
      </c>
      <c r="F146">
        <v>8.5141999999999995E-2</v>
      </c>
    </row>
    <row r="147" spans="1:6" x14ac:dyDescent="0.4">
      <c r="A147">
        <v>1650</v>
      </c>
      <c r="B147" s="19">
        <v>22.221875000000001</v>
      </c>
      <c r="C147">
        <v>6.7090110000000003</v>
      </c>
      <c r="D147">
        <v>1.3357680000000001</v>
      </c>
      <c r="E147">
        <v>0.344667</v>
      </c>
      <c r="F147">
        <v>9.3465000000000006E-2</v>
      </c>
    </row>
    <row r="148" spans="1:6" x14ac:dyDescent="0.4">
      <c r="A148">
        <v>1660</v>
      </c>
      <c r="B148" s="19">
        <v>22.200531999999999</v>
      </c>
      <c r="C148">
        <v>6.7139610000000003</v>
      </c>
      <c r="D148">
        <v>1.3433120000000001</v>
      </c>
      <c r="E148">
        <v>0.32685199999999998</v>
      </c>
      <c r="F148">
        <v>8.8789000000000007E-2</v>
      </c>
    </row>
    <row r="149" spans="1:6" x14ac:dyDescent="0.4">
      <c r="A149">
        <v>1670</v>
      </c>
      <c r="B149" s="19">
        <v>22.145351999999999</v>
      </c>
      <c r="C149">
        <v>6.6592320000000003</v>
      </c>
      <c r="D149">
        <v>1.326541</v>
      </c>
      <c r="E149">
        <v>0.31206699999999998</v>
      </c>
      <c r="F149">
        <v>8.5221000000000005E-2</v>
      </c>
    </row>
    <row r="150" spans="1:6" x14ac:dyDescent="0.4">
      <c r="A150">
        <v>1680</v>
      </c>
      <c r="B150" s="19">
        <v>22.067837999999998</v>
      </c>
      <c r="C150">
        <v>6.5998359999999998</v>
      </c>
      <c r="D150">
        <v>1.3024899999999999</v>
      </c>
      <c r="E150">
        <v>0.30610500000000002</v>
      </c>
      <c r="F150">
        <v>8.3613999999999994E-2</v>
      </c>
    </row>
    <row r="151" spans="1:6" x14ac:dyDescent="0.4">
      <c r="A151">
        <v>1690</v>
      </c>
      <c r="B151" s="19">
        <v>22.008452999999999</v>
      </c>
      <c r="C151">
        <v>6.6240209999999999</v>
      </c>
      <c r="D151">
        <v>1.349172</v>
      </c>
      <c r="E151">
        <v>0.31984800000000002</v>
      </c>
      <c r="F151">
        <v>8.7436E-2</v>
      </c>
    </row>
    <row r="152" spans="1:6" x14ac:dyDescent="0.4">
      <c r="A152">
        <v>1700</v>
      </c>
      <c r="B152" s="19">
        <v>22.003996000000001</v>
      </c>
      <c r="C152">
        <v>6.6801269999999997</v>
      </c>
      <c r="D152">
        <v>1.4235910000000001</v>
      </c>
      <c r="E152">
        <v>0.32896300000000001</v>
      </c>
      <c r="F152">
        <v>8.9848999999999998E-2</v>
      </c>
    </row>
    <row r="153" spans="1:6" x14ac:dyDescent="0.4">
      <c r="A153">
        <v>1710</v>
      </c>
      <c r="B153" s="19">
        <v>21.954360999999999</v>
      </c>
      <c r="C153">
        <v>6.6409529999999997</v>
      </c>
      <c r="D153">
        <v>1.397756</v>
      </c>
      <c r="E153">
        <v>0.32562799999999997</v>
      </c>
      <c r="F153">
        <v>8.9136000000000007E-2</v>
      </c>
    </row>
    <row r="154" spans="1:6" x14ac:dyDescent="0.4">
      <c r="A154">
        <v>1720</v>
      </c>
      <c r="B154" s="19">
        <v>21.857506000000001</v>
      </c>
      <c r="C154">
        <v>6.5507369999999998</v>
      </c>
      <c r="D154">
        <v>1.2881050000000001</v>
      </c>
      <c r="E154">
        <v>0.30736999999999998</v>
      </c>
      <c r="F154">
        <v>8.4717000000000001E-2</v>
      </c>
    </row>
    <row r="155" spans="1:6" x14ac:dyDescent="0.4">
      <c r="A155">
        <v>1730</v>
      </c>
      <c r="B155" s="19">
        <v>21.722190999999999</v>
      </c>
      <c r="C155">
        <v>6.4350519999999998</v>
      </c>
      <c r="D155">
        <v>1.1650499999999999</v>
      </c>
      <c r="E155">
        <v>0.277364</v>
      </c>
      <c r="F155">
        <v>7.6614000000000002E-2</v>
      </c>
    </row>
    <row r="156" spans="1:6" x14ac:dyDescent="0.4">
      <c r="A156">
        <v>1740</v>
      </c>
      <c r="B156" s="19">
        <v>21.598319</v>
      </c>
      <c r="C156">
        <v>6.3367620000000002</v>
      </c>
      <c r="D156">
        <v>1.1188400000000001</v>
      </c>
      <c r="E156">
        <v>0.248197</v>
      </c>
      <c r="F156">
        <v>6.8584000000000006E-2</v>
      </c>
    </row>
    <row r="157" spans="1:6" x14ac:dyDescent="0.4">
      <c r="A157">
        <v>1750</v>
      </c>
      <c r="B157" s="19">
        <v>21.625990999999999</v>
      </c>
      <c r="C157">
        <v>6.4056040000000003</v>
      </c>
      <c r="D157">
        <v>1.231398</v>
      </c>
      <c r="E157">
        <v>0.28233399999999997</v>
      </c>
      <c r="F157">
        <v>7.8448000000000004E-2</v>
      </c>
    </row>
    <row r="158" spans="1:6" x14ac:dyDescent="0.4">
      <c r="A158">
        <v>1760</v>
      </c>
      <c r="B158" s="19">
        <v>21.833897</v>
      </c>
      <c r="C158">
        <v>6.7063540000000001</v>
      </c>
      <c r="D158">
        <v>1.555706</v>
      </c>
      <c r="E158">
        <v>0.37686599999999998</v>
      </c>
      <c r="F158">
        <v>0.104962</v>
      </c>
    </row>
    <row r="159" spans="1:6" x14ac:dyDescent="0.4">
      <c r="A159">
        <v>1770</v>
      </c>
      <c r="B159" s="19">
        <v>22.108103</v>
      </c>
      <c r="C159">
        <v>7.06534</v>
      </c>
      <c r="D159">
        <v>1.935406</v>
      </c>
      <c r="E159">
        <v>0.50476399999999999</v>
      </c>
      <c r="F159">
        <v>0.14046400000000001</v>
      </c>
    </row>
    <row r="160" spans="1:6" x14ac:dyDescent="0.4">
      <c r="A160">
        <v>1780</v>
      </c>
      <c r="B160" s="19">
        <v>21.946726999999999</v>
      </c>
      <c r="C160">
        <v>6.931038</v>
      </c>
      <c r="D160">
        <v>1.8157030000000001</v>
      </c>
      <c r="E160">
        <v>0.46265299999999998</v>
      </c>
      <c r="F160">
        <v>0.12889900000000001</v>
      </c>
    </row>
    <row r="161" spans="1:6" x14ac:dyDescent="0.4">
      <c r="A161">
        <v>1790</v>
      </c>
      <c r="B161" s="19">
        <v>21.572441000000001</v>
      </c>
      <c r="C161">
        <v>6.5446879999999998</v>
      </c>
      <c r="D161">
        <v>1.4100779999999999</v>
      </c>
      <c r="E161">
        <v>0.33675300000000002</v>
      </c>
      <c r="F161">
        <v>9.3876000000000001E-2</v>
      </c>
    </row>
    <row r="162" spans="1:6" x14ac:dyDescent="0.4">
      <c r="A162">
        <v>1800</v>
      </c>
      <c r="B162" s="19">
        <v>21.329778999999998</v>
      </c>
      <c r="C162">
        <v>6.292001</v>
      </c>
      <c r="D162">
        <v>1.157737</v>
      </c>
      <c r="E162">
        <v>0.26536900000000002</v>
      </c>
      <c r="F162">
        <v>7.4136999999999995E-2</v>
      </c>
    </row>
    <row r="163" spans="1:6" x14ac:dyDescent="0.4">
      <c r="A163">
        <v>1810</v>
      </c>
      <c r="B163" s="19">
        <v>21.237185</v>
      </c>
      <c r="C163">
        <v>6.1854050000000003</v>
      </c>
      <c r="D163">
        <v>1.094374</v>
      </c>
      <c r="E163">
        <v>0.24509900000000001</v>
      </c>
      <c r="F163">
        <v>6.8653000000000006E-2</v>
      </c>
    </row>
    <row r="164" spans="1:6" x14ac:dyDescent="0.4">
      <c r="A164">
        <v>1820</v>
      </c>
      <c r="B164" s="19">
        <v>21.192504</v>
      </c>
      <c r="C164">
        <v>6.1918480000000002</v>
      </c>
      <c r="D164">
        <v>1.136641</v>
      </c>
      <c r="E164">
        <v>0.249968</v>
      </c>
      <c r="F164">
        <v>7.0149000000000003E-2</v>
      </c>
    </row>
    <row r="165" spans="1:6" x14ac:dyDescent="0.4">
      <c r="A165">
        <v>1830</v>
      </c>
      <c r="B165" s="19">
        <v>21.221264000000001</v>
      </c>
      <c r="C165">
        <v>6.2313980000000004</v>
      </c>
      <c r="D165">
        <v>1.220137</v>
      </c>
      <c r="E165">
        <v>0.27646100000000001</v>
      </c>
      <c r="F165">
        <v>7.7727000000000004E-2</v>
      </c>
    </row>
    <row r="166" spans="1:6" x14ac:dyDescent="0.4">
      <c r="A166">
        <v>1840</v>
      </c>
      <c r="B166" s="19">
        <v>21.299118</v>
      </c>
      <c r="C166">
        <v>6.425764</v>
      </c>
      <c r="D166">
        <v>1.382763</v>
      </c>
      <c r="E166">
        <v>0.32809899999999997</v>
      </c>
      <c r="F166">
        <v>9.2307E-2</v>
      </c>
    </row>
    <row r="167" spans="1:6" x14ac:dyDescent="0.4">
      <c r="A167">
        <v>1850</v>
      </c>
      <c r="B167" s="19">
        <v>21.169886999999999</v>
      </c>
      <c r="C167">
        <v>6.2699340000000001</v>
      </c>
      <c r="D167">
        <v>1.226434</v>
      </c>
      <c r="E167">
        <v>0.290572</v>
      </c>
      <c r="F167">
        <v>8.2281999999999994E-2</v>
      </c>
    </row>
    <row r="168" spans="1:6" x14ac:dyDescent="0.4">
      <c r="A168">
        <v>1860</v>
      </c>
      <c r="B168" s="19">
        <v>21.10858</v>
      </c>
      <c r="C168">
        <v>6.2554069999999999</v>
      </c>
      <c r="D168">
        <v>1.2128680000000001</v>
      </c>
      <c r="E168">
        <v>0.28976600000000002</v>
      </c>
      <c r="F168">
        <v>8.2050999999999999E-2</v>
      </c>
    </row>
    <row r="169" spans="1:6" x14ac:dyDescent="0.4">
      <c r="A169">
        <v>1870</v>
      </c>
      <c r="B169" s="19">
        <v>21.755884000000002</v>
      </c>
      <c r="C169">
        <v>6.9943739999999996</v>
      </c>
      <c r="D169">
        <v>1.9722459999999999</v>
      </c>
      <c r="E169">
        <v>0.50790199999999996</v>
      </c>
      <c r="F169">
        <v>0.14385200000000001</v>
      </c>
    </row>
    <row r="170" spans="1:6" x14ac:dyDescent="0.4">
      <c r="A170">
        <v>1880</v>
      </c>
      <c r="B170" s="19">
        <v>20.831219000000001</v>
      </c>
      <c r="C170">
        <v>6.0026229999999998</v>
      </c>
      <c r="D170">
        <v>1.001568</v>
      </c>
      <c r="E170">
        <v>0.14477300000000001</v>
      </c>
      <c r="F170">
        <v>4.1064999999999997E-2</v>
      </c>
    </row>
    <row r="171" spans="1:6" x14ac:dyDescent="0.4">
      <c r="A171">
        <v>1890</v>
      </c>
      <c r="B171" s="19">
        <v>20.390999999999998</v>
      </c>
      <c r="C171">
        <v>5.5482670000000001</v>
      </c>
      <c r="D171">
        <v>0.56689000000000001</v>
      </c>
      <c r="E171">
        <v>5.4382E-2</v>
      </c>
      <c r="F171">
        <v>1.5469E-2</v>
      </c>
    </row>
    <row r="172" spans="1:6" x14ac:dyDescent="0.4">
      <c r="A172">
        <v>1900</v>
      </c>
      <c r="B172" s="19">
        <v>20.431657000000001</v>
      </c>
      <c r="C172">
        <v>5.6342309999999998</v>
      </c>
      <c r="D172">
        <v>0.68303899999999995</v>
      </c>
      <c r="E172">
        <v>9.1051999999999994E-2</v>
      </c>
      <c r="F172">
        <v>2.5912999999999999E-2</v>
      </c>
    </row>
    <row r="173" spans="1:6" x14ac:dyDescent="0.4">
      <c r="A173">
        <v>1910</v>
      </c>
      <c r="B173" s="19">
        <v>20.597427</v>
      </c>
      <c r="C173">
        <v>5.8329690000000003</v>
      </c>
      <c r="D173">
        <v>0.92089600000000005</v>
      </c>
      <c r="E173">
        <v>0.17449500000000001</v>
      </c>
      <c r="F173">
        <v>4.9784000000000002E-2</v>
      </c>
    </row>
    <row r="174" spans="1:6" x14ac:dyDescent="0.4">
      <c r="A174">
        <v>1920</v>
      </c>
      <c r="B174" s="19">
        <v>21.077065999999999</v>
      </c>
      <c r="C174">
        <v>6.4456689999999996</v>
      </c>
      <c r="D174">
        <v>1.531372</v>
      </c>
      <c r="E174">
        <v>0.35939399999999999</v>
      </c>
      <c r="F174">
        <v>0.102824</v>
      </c>
    </row>
    <row r="175" spans="1:6" x14ac:dyDescent="0.4">
      <c r="A175">
        <v>1930</v>
      </c>
      <c r="B175" s="19">
        <v>21.224267000000001</v>
      </c>
      <c r="C175">
        <v>6.6219919999999997</v>
      </c>
      <c r="D175">
        <v>1.7504280000000001</v>
      </c>
      <c r="E175">
        <v>0.46566299999999999</v>
      </c>
      <c r="F175">
        <v>0.13327800000000001</v>
      </c>
    </row>
    <row r="176" spans="1:6" x14ac:dyDescent="0.4">
      <c r="A176">
        <v>1940</v>
      </c>
      <c r="B176" s="19">
        <v>21.171879000000001</v>
      </c>
      <c r="C176">
        <v>6.6031440000000003</v>
      </c>
      <c r="D176">
        <v>1.731555</v>
      </c>
      <c r="E176">
        <v>0.46062599999999998</v>
      </c>
      <c r="F176">
        <v>0.132822</v>
      </c>
    </row>
    <row r="177" spans="1:6" x14ac:dyDescent="0.4">
      <c r="A177">
        <v>1950</v>
      </c>
      <c r="B177" s="19">
        <v>21.088873</v>
      </c>
      <c r="C177">
        <v>6.5304180000000001</v>
      </c>
      <c r="D177">
        <v>1.659529</v>
      </c>
      <c r="E177">
        <v>0.44443500000000002</v>
      </c>
      <c r="F177">
        <v>0.12790199999999999</v>
      </c>
    </row>
    <row r="178" spans="1:6" x14ac:dyDescent="0.4">
      <c r="A178">
        <v>1960</v>
      </c>
      <c r="B178" s="19">
        <v>20.998038999999999</v>
      </c>
      <c r="C178">
        <v>6.4522060000000003</v>
      </c>
      <c r="D178">
        <v>1.5788310000000001</v>
      </c>
      <c r="E178">
        <v>0.42396800000000001</v>
      </c>
      <c r="F178">
        <v>0.12189</v>
      </c>
    </row>
    <row r="179" spans="1:6" x14ac:dyDescent="0.4">
      <c r="A179">
        <v>1970</v>
      </c>
      <c r="B179" s="19">
        <v>20.896149999999999</v>
      </c>
      <c r="C179">
        <v>6.3655739999999996</v>
      </c>
      <c r="D179">
        <v>1.4850110000000001</v>
      </c>
      <c r="E179">
        <v>0.39499499999999999</v>
      </c>
      <c r="F179">
        <v>0.113609</v>
      </c>
    </row>
    <row r="180" spans="1:6" x14ac:dyDescent="0.4">
      <c r="A180">
        <v>1980</v>
      </c>
      <c r="B180" s="19">
        <v>20.741681</v>
      </c>
      <c r="C180">
        <v>6.2274390000000004</v>
      </c>
      <c r="D180">
        <v>1.366881</v>
      </c>
      <c r="E180">
        <v>0.35487999999999997</v>
      </c>
      <c r="F180">
        <v>0.101967</v>
      </c>
    </row>
    <row r="181" spans="1:6" x14ac:dyDescent="0.4">
      <c r="A181">
        <v>1990</v>
      </c>
      <c r="B181" s="19">
        <v>20.630479000000001</v>
      </c>
      <c r="C181">
        <v>6.1317519999999996</v>
      </c>
      <c r="D181">
        <v>1.284902</v>
      </c>
      <c r="E181">
        <v>0.32186199999999998</v>
      </c>
      <c r="F181">
        <v>9.2761999999999997E-2</v>
      </c>
    </row>
    <row r="182" spans="1:6" x14ac:dyDescent="0.4">
      <c r="A182">
        <v>2000</v>
      </c>
      <c r="B182" s="19">
        <v>20.584035</v>
      </c>
      <c r="C182">
        <v>6.1054680000000001</v>
      </c>
      <c r="D182">
        <v>1.2631319999999999</v>
      </c>
      <c r="E182">
        <v>0.30987300000000001</v>
      </c>
      <c r="F182">
        <v>8.9542999999999998E-2</v>
      </c>
    </row>
    <row r="183" spans="1:6" x14ac:dyDescent="0.4">
      <c r="A183">
        <v>2010</v>
      </c>
      <c r="B183" s="19">
        <v>20.505317000000002</v>
      </c>
      <c r="C183">
        <v>6.0793879999999998</v>
      </c>
      <c r="D183">
        <v>1.2440819999999999</v>
      </c>
      <c r="E183">
        <v>0.30635699999999999</v>
      </c>
      <c r="F183">
        <v>8.8357000000000005E-2</v>
      </c>
    </row>
    <row r="184" spans="1:6" x14ac:dyDescent="0.4">
      <c r="A184">
        <v>2020</v>
      </c>
      <c r="B184" s="19">
        <v>20.453223999999999</v>
      </c>
      <c r="C184">
        <v>6.0213359999999998</v>
      </c>
      <c r="D184">
        <v>1.230542</v>
      </c>
      <c r="E184">
        <v>0.30579699999999999</v>
      </c>
      <c r="F184">
        <v>8.8345000000000007E-2</v>
      </c>
    </row>
    <row r="185" spans="1:6" x14ac:dyDescent="0.4">
      <c r="A185">
        <v>2030</v>
      </c>
      <c r="B185" s="19">
        <v>20.410395000000001</v>
      </c>
      <c r="C185">
        <v>6.0013069999999997</v>
      </c>
      <c r="D185">
        <v>1.2289019999999999</v>
      </c>
      <c r="E185">
        <v>0.30533100000000002</v>
      </c>
      <c r="F185">
        <v>8.8414000000000006E-2</v>
      </c>
    </row>
    <row r="186" spans="1:6" x14ac:dyDescent="0.4">
      <c r="A186">
        <v>2040</v>
      </c>
      <c r="B186" s="19">
        <v>20.36496</v>
      </c>
      <c r="C186">
        <v>5.9857579999999997</v>
      </c>
      <c r="D186">
        <v>1.22882</v>
      </c>
      <c r="E186">
        <v>0.30503999999999998</v>
      </c>
      <c r="F186">
        <v>8.8384000000000004E-2</v>
      </c>
    </row>
    <row r="187" spans="1:6" x14ac:dyDescent="0.4">
      <c r="A187">
        <v>2050</v>
      </c>
      <c r="B187" s="19">
        <v>20.336549999999999</v>
      </c>
      <c r="C187">
        <v>5.9779999999999998</v>
      </c>
      <c r="D187">
        <v>1.2525850000000001</v>
      </c>
      <c r="E187">
        <v>0.31341200000000002</v>
      </c>
      <c r="F187">
        <v>9.0980000000000005E-2</v>
      </c>
    </row>
    <row r="188" spans="1:6" x14ac:dyDescent="0.4">
      <c r="A188">
        <v>2060</v>
      </c>
      <c r="B188" s="19">
        <v>20.310126</v>
      </c>
      <c r="C188">
        <v>5.9979040000000001</v>
      </c>
      <c r="D188">
        <v>1.256483</v>
      </c>
      <c r="E188">
        <v>0.31836999999999999</v>
      </c>
      <c r="F188">
        <v>9.2548000000000005E-2</v>
      </c>
    </row>
    <row r="189" spans="1:6" x14ac:dyDescent="0.4">
      <c r="A189">
        <v>2070</v>
      </c>
      <c r="B189" s="19">
        <v>20.288945999999999</v>
      </c>
      <c r="C189">
        <v>5.9929069999999998</v>
      </c>
      <c r="D189">
        <v>1.264465</v>
      </c>
      <c r="E189">
        <v>0.31787599999999999</v>
      </c>
      <c r="F189">
        <v>9.2591999999999994E-2</v>
      </c>
    </row>
    <row r="190" spans="1:6" x14ac:dyDescent="0.4">
      <c r="A190">
        <v>2080</v>
      </c>
      <c r="B190" s="19">
        <v>20.247267999999998</v>
      </c>
      <c r="C190">
        <v>5.9763130000000002</v>
      </c>
      <c r="D190">
        <v>1.259495</v>
      </c>
      <c r="E190">
        <v>0.31421100000000002</v>
      </c>
      <c r="F190">
        <v>9.1537999999999994E-2</v>
      </c>
    </row>
    <row r="191" spans="1:6" x14ac:dyDescent="0.4">
      <c r="A191">
        <v>2090</v>
      </c>
      <c r="B191" s="19">
        <v>20.191946000000002</v>
      </c>
      <c r="C191">
        <v>5.9361139999999999</v>
      </c>
      <c r="D191">
        <v>1.224866</v>
      </c>
      <c r="E191">
        <v>0.31063800000000003</v>
      </c>
      <c r="F191">
        <v>9.0133000000000005E-2</v>
      </c>
    </row>
    <row r="192" spans="1:6" x14ac:dyDescent="0.4">
      <c r="A192">
        <v>2100</v>
      </c>
      <c r="B192" s="19">
        <v>20.137968000000001</v>
      </c>
      <c r="C192">
        <v>5.890587</v>
      </c>
      <c r="D192">
        <v>1.2048140000000001</v>
      </c>
      <c r="E192">
        <v>0.30694100000000002</v>
      </c>
      <c r="F192">
        <v>8.9706999999999995E-2</v>
      </c>
    </row>
    <row r="193" spans="1:6" x14ac:dyDescent="0.4">
      <c r="A193">
        <v>2110</v>
      </c>
      <c r="B193" s="19">
        <v>20.079637000000002</v>
      </c>
      <c r="C193">
        <v>5.865926</v>
      </c>
      <c r="D193">
        <v>1.183978</v>
      </c>
      <c r="E193">
        <v>0.30163800000000002</v>
      </c>
      <c r="F193">
        <v>8.8329000000000005E-2</v>
      </c>
    </row>
    <row r="194" spans="1:6" x14ac:dyDescent="0.4">
      <c r="A194">
        <v>2120</v>
      </c>
      <c r="B194" s="19">
        <v>20.043320999999999</v>
      </c>
      <c r="C194">
        <v>5.8628920000000004</v>
      </c>
      <c r="D194">
        <v>1.187082</v>
      </c>
      <c r="E194">
        <v>0.302033</v>
      </c>
      <c r="F194">
        <v>8.8632000000000002E-2</v>
      </c>
    </row>
    <row r="195" spans="1:6" x14ac:dyDescent="0.4">
      <c r="A195">
        <v>2130</v>
      </c>
      <c r="B195" s="19">
        <v>20.008783999999999</v>
      </c>
      <c r="C195">
        <v>5.8777590000000002</v>
      </c>
      <c r="D195">
        <v>1.2183619999999999</v>
      </c>
      <c r="E195">
        <v>0.31589099999999998</v>
      </c>
      <c r="F195">
        <v>9.2613000000000001E-2</v>
      </c>
    </row>
    <row r="196" spans="1:6" x14ac:dyDescent="0.4">
      <c r="A196">
        <v>2140</v>
      </c>
      <c r="B196" s="19">
        <v>20.016878999999999</v>
      </c>
      <c r="C196">
        <v>5.9057500000000003</v>
      </c>
      <c r="D196">
        <v>1.261938</v>
      </c>
      <c r="E196">
        <v>0.331868</v>
      </c>
      <c r="F196">
        <v>9.7392000000000006E-2</v>
      </c>
    </row>
    <row r="197" spans="1:6" x14ac:dyDescent="0.4">
      <c r="A197">
        <v>2150</v>
      </c>
      <c r="B197" s="19">
        <v>20.051701999999999</v>
      </c>
      <c r="C197">
        <v>5.9456519999999999</v>
      </c>
      <c r="D197">
        <v>1.3539859999999999</v>
      </c>
      <c r="E197">
        <v>0.348829</v>
      </c>
      <c r="F197">
        <v>0.10237300000000001</v>
      </c>
    </row>
    <row r="198" spans="1:6" x14ac:dyDescent="0.4">
      <c r="A198">
        <v>2160</v>
      </c>
      <c r="B198" s="19">
        <v>20.013234000000001</v>
      </c>
      <c r="C198">
        <v>5.907267</v>
      </c>
      <c r="D198">
        <v>1.357327</v>
      </c>
      <c r="E198">
        <v>0.33273999999999998</v>
      </c>
      <c r="F198">
        <v>9.8026000000000002E-2</v>
      </c>
    </row>
    <row r="199" spans="1:6" x14ac:dyDescent="0.4">
      <c r="A199">
        <v>2170</v>
      </c>
      <c r="B199" s="19">
        <v>19.862946999999998</v>
      </c>
      <c r="C199">
        <v>5.7240679999999999</v>
      </c>
      <c r="D199">
        <v>1.205111</v>
      </c>
      <c r="E199">
        <v>0.30238399999999999</v>
      </c>
      <c r="F199">
        <v>8.8957999999999995E-2</v>
      </c>
    </row>
    <row r="200" spans="1:6" x14ac:dyDescent="0.4">
      <c r="A200">
        <v>2180</v>
      </c>
      <c r="B200" s="19">
        <v>19.672471000000002</v>
      </c>
      <c r="C200">
        <v>5.5584899999999999</v>
      </c>
      <c r="D200">
        <v>1.0336939999999999</v>
      </c>
      <c r="E200">
        <v>0.25006699999999998</v>
      </c>
      <c r="F200">
        <v>7.3858999999999994E-2</v>
      </c>
    </row>
    <row r="201" spans="1:6" x14ac:dyDescent="0.4">
      <c r="A201">
        <v>2190</v>
      </c>
      <c r="B201" s="19">
        <v>19.507318999999999</v>
      </c>
      <c r="C201">
        <v>5.4303540000000003</v>
      </c>
      <c r="D201">
        <v>0.90182700000000005</v>
      </c>
      <c r="E201">
        <v>0.22328000000000001</v>
      </c>
      <c r="F201">
        <v>6.5827999999999998E-2</v>
      </c>
    </row>
    <row r="202" spans="1:6" x14ac:dyDescent="0.4">
      <c r="A202">
        <v>2200</v>
      </c>
      <c r="B202" s="19">
        <v>19.570920000000001</v>
      </c>
      <c r="C202">
        <v>5.4296300000000004</v>
      </c>
      <c r="D202">
        <v>1.0057240000000001</v>
      </c>
      <c r="E202">
        <v>0.25530700000000001</v>
      </c>
      <c r="F202">
        <v>7.5107999999999994E-2</v>
      </c>
    </row>
    <row r="203" spans="1:6" x14ac:dyDescent="0.4">
      <c r="A203">
        <v>2210</v>
      </c>
      <c r="B203" s="19">
        <v>19.682403000000001</v>
      </c>
      <c r="C203">
        <v>5.467352</v>
      </c>
      <c r="D203">
        <v>1.1568130000000001</v>
      </c>
      <c r="E203">
        <v>0.29690299999999997</v>
      </c>
      <c r="F203">
        <v>8.7444999999999995E-2</v>
      </c>
    </row>
    <row r="204" spans="1:6" x14ac:dyDescent="0.4">
      <c r="A204">
        <v>2220</v>
      </c>
      <c r="B204" s="19">
        <v>19.652016</v>
      </c>
      <c r="C204">
        <v>5.4524470000000003</v>
      </c>
      <c r="D204">
        <v>1.1607160000000001</v>
      </c>
      <c r="E204">
        <v>0.29703600000000002</v>
      </c>
      <c r="F204">
        <v>8.8581999999999994E-2</v>
      </c>
    </row>
    <row r="205" spans="1:6" x14ac:dyDescent="0.4">
      <c r="A205">
        <v>2230</v>
      </c>
      <c r="B205" s="19">
        <v>19.574932</v>
      </c>
      <c r="C205">
        <v>5.4084649999999996</v>
      </c>
      <c r="D205">
        <v>1.138055</v>
      </c>
      <c r="E205">
        <v>0.288823</v>
      </c>
      <c r="F205">
        <v>8.6502999999999997E-2</v>
      </c>
    </row>
    <row r="206" spans="1:6" x14ac:dyDescent="0.4">
      <c r="A206">
        <v>2240</v>
      </c>
      <c r="B206" s="19">
        <v>19.479467</v>
      </c>
      <c r="C206">
        <v>5.4075480000000002</v>
      </c>
      <c r="D206">
        <v>1.133888</v>
      </c>
      <c r="E206">
        <v>0.29180499999999998</v>
      </c>
      <c r="F206">
        <v>8.7169999999999997E-2</v>
      </c>
    </row>
    <row r="207" spans="1:6" x14ac:dyDescent="0.4">
      <c r="A207">
        <v>2250</v>
      </c>
      <c r="B207" s="19">
        <v>19.468798</v>
      </c>
      <c r="C207">
        <v>5.478091</v>
      </c>
      <c r="D207">
        <v>1.165446</v>
      </c>
      <c r="E207">
        <v>0.29683100000000001</v>
      </c>
      <c r="F207">
        <v>8.8941000000000006E-2</v>
      </c>
    </row>
    <row r="208" spans="1:6" x14ac:dyDescent="0.4">
      <c r="A208">
        <v>2260</v>
      </c>
      <c r="B208" s="19">
        <v>19.492266000000001</v>
      </c>
      <c r="C208">
        <v>5.502669</v>
      </c>
      <c r="D208">
        <v>1.181108</v>
      </c>
      <c r="E208">
        <v>0.30046299999999998</v>
      </c>
      <c r="F208">
        <v>8.8332999999999995E-2</v>
      </c>
    </row>
    <row r="209" spans="1:6" x14ac:dyDescent="0.4">
      <c r="A209">
        <v>2270</v>
      </c>
      <c r="B209" s="19">
        <v>19.470209000000001</v>
      </c>
      <c r="C209">
        <v>5.5306850000000001</v>
      </c>
      <c r="D209">
        <v>1.1799299999999999</v>
      </c>
      <c r="E209">
        <v>0.29980600000000002</v>
      </c>
      <c r="F209">
        <v>8.9268E-2</v>
      </c>
    </row>
    <row r="210" spans="1:6" x14ac:dyDescent="0.4">
      <c r="A210">
        <v>2280</v>
      </c>
      <c r="B210" s="19">
        <v>19.424339</v>
      </c>
      <c r="C210">
        <v>5.5350109999999999</v>
      </c>
      <c r="D210">
        <v>1.1609149999999999</v>
      </c>
      <c r="E210">
        <v>0.29651</v>
      </c>
      <c r="F210">
        <v>8.8433999999999999E-2</v>
      </c>
    </row>
    <row r="211" spans="1:6" x14ac:dyDescent="0.4">
      <c r="A211">
        <v>2290</v>
      </c>
      <c r="B211" s="19">
        <v>19.379649000000001</v>
      </c>
      <c r="C211">
        <v>5.5434749999999999</v>
      </c>
      <c r="D211">
        <v>1.1274420000000001</v>
      </c>
      <c r="E211">
        <v>0.297315</v>
      </c>
      <c r="F211">
        <v>8.8759000000000005E-2</v>
      </c>
    </row>
    <row r="212" spans="1:6" x14ac:dyDescent="0.4">
      <c r="A212">
        <v>2300</v>
      </c>
      <c r="B212" s="19">
        <v>19.342252999999999</v>
      </c>
      <c r="C212">
        <v>5.5440800000000001</v>
      </c>
      <c r="D212">
        <v>1.153872</v>
      </c>
      <c r="E212">
        <v>0.30703999999999998</v>
      </c>
      <c r="F212">
        <v>9.2938999999999994E-2</v>
      </c>
    </row>
    <row r="213" spans="1:6" x14ac:dyDescent="0.4">
      <c r="A213">
        <v>2310</v>
      </c>
      <c r="B213" s="19">
        <v>19.301545000000001</v>
      </c>
      <c r="C213">
        <v>5.5315500000000002</v>
      </c>
      <c r="D213">
        <v>1.180544</v>
      </c>
      <c r="E213">
        <v>0.30793399999999999</v>
      </c>
      <c r="F213">
        <v>9.3078999999999995E-2</v>
      </c>
    </row>
    <row r="214" spans="1:6" x14ac:dyDescent="0.4">
      <c r="A214">
        <v>2320</v>
      </c>
      <c r="B214" s="19">
        <v>19.250015000000001</v>
      </c>
      <c r="C214">
        <v>5.5122090000000004</v>
      </c>
      <c r="D214">
        <v>1.1746799999999999</v>
      </c>
      <c r="E214">
        <v>0.30432300000000001</v>
      </c>
      <c r="F214">
        <v>9.1714000000000004E-2</v>
      </c>
    </row>
    <row r="215" spans="1:6" x14ac:dyDescent="0.4">
      <c r="A215">
        <v>2330</v>
      </c>
      <c r="B215" s="19">
        <v>19.196978000000001</v>
      </c>
      <c r="C215">
        <v>5.5099710000000002</v>
      </c>
      <c r="D215">
        <v>1.1541159999999999</v>
      </c>
      <c r="E215">
        <v>0.297649</v>
      </c>
      <c r="F215">
        <v>9.0536000000000005E-2</v>
      </c>
    </row>
    <row r="216" spans="1:6" x14ac:dyDescent="0.4">
      <c r="A216">
        <v>2340</v>
      </c>
      <c r="B216" s="19">
        <v>19.160453</v>
      </c>
      <c r="C216">
        <v>5.5192379999999996</v>
      </c>
      <c r="D216">
        <v>1.1357079999999999</v>
      </c>
      <c r="E216">
        <v>0.29882500000000001</v>
      </c>
      <c r="F216">
        <v>8.9861999999999997E-2</v>
      </c>
    </row>
    <row r="217" spans="1:6" x14ac:dyDescent="0.4">
      <c r="A217">
        <v>2350</v>
      </c>
      <c r="B217" s="19">
        <v>19.159993</v>
      </c>
      <c r="C217">
        <v>5.5246339999999998</v>
      </c>
      <c r="D217">
        <v>1.161049</v>
      </c>
      <c r="E217">
        <v>0.30424899999999999</v>
      </c>
      <c r="F217">
        <v>9.2985999999999999E-2</v>
      </c>
    </row>
    <row r="218" spans="1:6" x14ac:dyDescent="0.4">
      <c r="A218">
        <v>2360</v>
      </c>
      <c r="B218" s="19">
        <v>19.120901</v>
      </c>
      <c r="C218">
        <v>5.5015489999999998</v>
      </c>
      <c r="D218">
        <v>1.1521399999999999</v>
      </c>
      <c r="E218">
        <v>0.30537500000000001</v>
      </c>
      <c r="F218">
        <v>9.3438999999999994E-2</v>
      </c>
    </row>
    <row r="219" spans="1:6" x14ac:dyDescent="0.4">
      <c r="A219">
        <v>2370</v>
      </c>
      <c r="B219" s="19">
        <v>19.070402999999999</v>
      </c>
      <c r="C219">
        <v>5.4832380000000001</v>
      </c>
      <c r="D219">
        <v>1.1648909999999999</v>
      </c>
      <c r="E219">
        <v>0.31015500000000001</v>
      </c>
      <c r="F219">
        <v>9.5357999999999998E-2</v>
      </c>
    </row>
    <row r="220" spans="1:6" x14ac:dyDescent="0.4">
      <c r="A220">
        <v>2380</v>
      </c>
      <c r="B220" s="19">
        <v>19.043603999999998</v>
      </c>
      <c r="C220">
        <v>5.4722460000000002</v>
      </c>
      <c r="D220">
        <v>1.155813</v>
      </c>
      <c r="E220">
        <v>0.32268400000000003</v>
      </c>
      <c r="F220">
        <v>9.8072999999999994E-2</v>
      </c>
    </row>
    <row r="221" spans="1:6" x14ac:dyDescent="0.4">
      <c r="A221">
        <v>2390</v>
      </c>
      <c r="B221" s="19">
        <v>19.021338</v>
      </c>
      <c r="C221">
        <v>5.4669990000000004</v>
      </c>
      <c r="D221">
        <v>1.1522209999999999</v>
      </c>
      <c r="E221">
        <v>0.32929700000000001</v>
      </c>
      <c r="F221">
        <v>0.100701</v>
      </c>
    </row>
    <row r="222" spans="1:6" x14ac:dyDescent="0.4">
      <c r="A222">
        <v>2400</v>
      </c>
      <c r="B222" s="19">
        <v>18.984724</v>
      </c>
      <c r="C222">
        <v>5.4549700000000003</v>
      </c>
      <c r="D222">
        <v>1.149556</v>
      </c>
      <c r="E222">
        <v>0.334594</v>
      </c>
      <c r="F222">
        <v>0.101216</v>
      </c>
    </row>
    <row r="223" spans="1:6" x14ac:dyDescent="0.4">
      <c r="A223">
        <v>2410</v>
      </c>
      <c r="B223" s="19">
        <v>18.953688</v>
      </c>
      <c r="C223">
        <v>5.4402340000000002</v>
      </c>
      <c r="D223">
        <v>1.160488</v>
      </c>
      <c r="E223">
        <v>0.33013100000000001</v>
      </c>
      <c r="F223">
        <v>9.9676000000000001E-2</v>
      </c>
    </row>
    <row r="224" spans="1:6" x14ac:dyDescent="0.4">
      <c r="A224">
        <v>2420</v>
      </c>
      <c r="B224" s="19">
        <v>18.925605999999998</v>
      </c>
      <c r="C224">
        <v>5.4208020000000001</v>
      </c>
      <c r="D224">
        <v>1.1591119999999999</v>
      </c>
      <c r="E224">
        <v>0.32433299999999998</v>
      </c>
      <c r="F224">
        <v>9.7321000000000005E-2</v>
      </c>
    </row>
    <row r="225" spans="1:6" x14ac:dyDescent="0.4">
      <c r="A225">
        <v>2430</v>
      </c>
      <c r="B225" s="19">
        <v>18.880116000000001</v>
      </c>
      <c r="C225">
        <v>5.3788419999999997</v>
      </c>
      <c r="D225">
        <v>1.1291070000000001</v>
      </c>
      <c r="E225">
        <v>0.31243500000000002</v>
      </c>
      <c r="F225">
        <v>9.5741999999999994E-2</v>
      </c>
    </row>
    <row r="226" spans="1:6" x14ac:dyDescent="0.4">
      <c r="A226">
        <v>2440</v>
      </c>
      <c r="B226" s="19">
        <v>18.845804999999999</v>
      </c>
      <c r="C226">
        <v>5.3661570000000003</v>
      </c>
      <c r="D226">
        <v>1.1284920000000001</v>
      </c>
      <c r="E226">
        <v>0.33056000000000002</v>
      </c>
      <c r="F226">
        <v>9.9773000000000001E-2</v>
      </c>
    </row>
    <row r="227" spans="1:6" x14ac:dyDescent="0.4">
      <c r="A227">
        <v>2450</v>
      </c>
      <c r="B227" s="19">
        <v>18.864775000000002</v>
      </c>
      <c r="C227">
        <v>5.4224269999999999</v>
      </c>
      <c r="D227">
        <v>1.2104900000000001</v>
      </c>
      <c r="E227">
        <v>0.39311099999999999</v>
      </c>
      <c r="F227">
        <v>0.122803</v>
      </c>
    </row>
    <row r="228" spans="1:6" x14ac:dyDescent="0.4">
      <c r="A228">
        <v>2460</v>
      </c>
      <c r="B228" s="19">
        <v>18.815930999999999</v>
      </c>
      <c r="C228">
        <v>5.3974289999999998</v>
      </c>
      <c r="D228">
        <v>1.202512</v>
      </c>
      <c r="E228">
        <v>0.45671099999999998</v>
      </c>
      <c r="F228">
        <v>0.140292</v>
      </c>
    </row>
    <row r="229" spans="1:6" x14ac:dyDescent="0.4">
      <c r="A229">
        <v>2470</v>
      </c>
      <c r="B229" s="19">
        <v>18.855322999999999</v>
      </c>
      <c r="C229">
        <v>5.4557460000000004</v>
      </c>
      <c r="D229">
        <v>1.2755320000000001</v>
      </c>
      <c r="E229">
        <v>0.624641</v>
      </c>
      <c r="F229">
        <v>0.19334200000000001</v>
      </c>
    </row>
    <row r="230" spans="1:6" x14ac:dyDescent="0.4">
      <c r="A230">
        <v>2480</v>
      </c>
      <c r="B230" s="19">
        <v>18.856946000000001</v>
      </c>
      <c r="C230">
        <v>5.4358829999999996</v>
      </c>
      <c r="D230">
        <v>1.307291</v>
      </c>
      <c r="E230">
        <v>0.74217299999999997</v>
      </c>
      <c r="F230">
        <v>0.22805500000000001</v>
      </c>
    </row>
    <row r="231" spans="1:6" x14ac:dyDescent="0.4">
      <c r="A231">
        <v>2490</v>
      </c>
      <c r="B231" s="19">
        <v>18.879155000000001</v>
      </c>
      <c r="C231">
        <v>5.4775679999999998</v>
      </c>
      <c r="D231">
        <v>1.340074</v>
      </c>
      <c r="E231">
        <v>0.78428900000000001</v>
      </c>
      <c r="F231">
        <v>0.24021700000000001</v>
      </c>
    </row>
    <row r="232" spans="1:6" x14ac:dyDescent="0.4">
      <c r="A232">
        <v>2500</v>
      </c>
      <c r="B232" s="19">
        <v>18.80161</v>
      </c>
      <c r="C232">
        <v>5.393084</v>
      </c>
      <c r="D232">
        <v>1.26749</v>
      </c>
      <c r="E232">
        <v>0.67737999999999998</v>
      </c>
      <c r="F232">
        <v>0.20780999999999999</v>
      </c>
    </row>
    <row r="233" spans="1:6" x14ac:dyDescent="0.4">
      <c r="A233">
        <v>2510</v>
      </c>
      <c r="B233" s="19">
        <v>18.775663999999999</v>
      </c>
      <c r="C233">
        <v>5.3568129999999998</v>
      </c>
      <c r="D233">
        <v>1.25088</v>
      </c>
      <c r="E233">
        <v>0.51914000000000005</v>
      </c>
      <c r="F233">
        <v>0.16044</v>
      </c>
    </row>
    <row r="234" spans="1:6" x14ac:dyDescent="0.4">
      <c r="A234">
        <v>2520</v>
      </c>
      <c r="B234" s="19">
        <v>18.769338999999999</v>
      </c>
      <c r="C234">
        <v>5.3451709999999997</v>
      </c>
      <c r="D234">
        <v>1.2674160000000001</v>
      </c>
      <c r="E234">
        <v>0.38453599999999999</v>
      </c>
      <c r="F234">
        <v>0.11838700000000001</v>
      </c>
    </row>
    <row r="235" spans="1:6" x14ac:dyDescent="0.4">
      <c r="A235">
        <v>2530</v>
      </c>
      <c r="B235" s="19">
        <v>18.914110999999998</v>
      </c>
      <c r="C235">
        <v>5.506691</v>
      </c>
      <c r="D235">
        <v>1.4527829999999999</v>
      </c>
      <c r="E235">
        <v>0.17971500000000001</v>
      </c>
      <c r="F235">
        <v>5.4059999999999997E-2</v>
      </c>
    </row>
    <row r="236" spans="1:6" x14ac:dyDescent="0.4">
      <c r="A236">
        <v>2540</v>
      </c>
      <c r="B236" s="19">
        <v>18.851067</v>
      </c>
      <c r="C236">
        <v>5.4415930000000001</v>
      </c>
      <c r="D236">
        <v>1.427208</v>
      </c>
      <c r="E236">
        <v>0.50470000000000004</v>
      </c>
      <c r="F236">
        <v>0.70860000000000001</v>
      </c>
    </row>
    <row r="237" spans="1:6" x14ac:dyDescent="0.4">
      <c r="A237">
        <v>2550</v>
      </c>
      <c r="B237" s="19">
        <v>18.614791</v>
      </c>
      <c r="C237">
        <v>5.2558340000000001</v>
      </c>
      <c r="D237">
        <v>1.30999</v>
      </c>
      <c r="E237">
        <v>0.1263</v>
      </c>
      <c r="F237">
        <v>9.2499999999999999E-2</v>
      </c>
    </row>
    <row r="238" spans="1:6" x14ac:dyDescent="0.4">
      <c r="A238">
        <v>2560</v>
      </c>
      <c r="B238" s="19">
        <v>18.29853</v>
      </c>
      <c r="C238">
        <v>4.9308860000000001</v>
      </c>
      <c r="D238">
        <v>1.0197510000000001</v>
      </c>
      <c r="E238">
        <v>0.55720000000000003</v>
      </c>
      <c r="F238">
        <v>0.38790000000000002</v>
      </c>
    </row>
    <row r="239" spans="1:6" x14ac:dyDescent="0.4">
      <c r="A239">
        <v>2570</v>
      </c>
      <c r="B239" s="19">
        <v>17.515979000000002</v>
      </c>
      <c r="C239">
        <v>4.0027379999999999</v>
      </c>
      <c r="D239">
        <v>0.11044</v>
      </c>
      <c r="E239">
        <v>0.66469999999999996</v>
      </c>
      <c r="F239">
        <v>0.97860000000000003</v>
      </c>
    </row>
    <row r="240" spans="1:6" x14ac:dyDescent="0.4">
      <c r="A240">
        <v>2580</v>
      </c>
      <c r="B240" s="19">
        <v>17.634398000000001</v>
      </c>
      <c r="C240">
        <v>4.1506090000000002</v>
      </c>
      <c r="D240">
        <v>0.300209</v>
      </c>
      <c r="E240">
        <v>3.6799999999999999E-2</v>
      </c>
      <c r="F240">
        <v>1.124E-2</v>
      </c>
    </row>
    <row r="241" spans="1:6" x14ac:dyDescent="0.4">
      <c r="A241">
        <v>2590</v>
      </c>
      <c r="B241" s="19">
        <v>17.929079000000002</v>
      </c>
      <c r="C241">
        <v>4.4992200000000002</v>
      </c>
      <c r="D241">
        <v>0.66942100000000004</v>
      </c>
      <c r="E241">
        <v>0.15990299999999999</v>
      </c>
      <c r="F241">
        <v>5.0153999999999997E-2</v>
      </c>
    </row>
    <row r="242" spans="1:6" x14ac:dyDescent="0.4">
      <c r="A242">
        <v>2600</v>
      </c>
      <c r="B242" s="19">
        <v>18.128067999999999</v>
      </c>
      <c r="C242">
        <v>4.7334259999999997</v>
      </c>
      <c r="D242">
        <v>0.92418599999999995</v>
      </c>
      <c r="E242">
        <v>0.247331</v>
      </c>
      <c r="F242">
        <v>7.7168E-2</v>
      </c>
    </row>
  </sheetData>
  <sheetProtection sheet="1" objects="1" scenarios="1"/>
  <phoneticPr fontId="1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2403"/>
  <sheetViews>
    <sheetView workbookViewId="0">
      <selection activeCell="G23" sqref="G23"/>
    </sheetView>
  </sheetViews>
  <sheetFormatPr defaultRowHeight="18.75" x14ac:dyDescent="0.4"/>
  <cols>
    <col min="1" max="1" width="16.5" customWidth="1"/>
    <col min="2" max="6" width="14.875" customWidth="1"/>
    <col min="8" max="9" width="12.5" customWidth="1"/>
    <col min="11" max="11" width="12.5" customWidth="1"/>
  </cols>
  <sheetData>
    <row r="1" spans="1:21" x14ac:dyDescent="0.4">
      <c r="A1" s="17"/>
      <c r="B1" s="18"/>
      <c r="C1" s="18"/>
      <c r="D1" s="17"/>
      <c r="E1" s="18"/>
      <c r="F1" s="17"/>
      <c r="L1" s="128" t="s">
        <v>148</v>
      </c>
      <c r="M1" s="128"/>
      <c r="N1" s="128" t="s">
        <v>149</v>
      </c>
      <c r="O1" s="128"/>
      <c r="P1" s="128" t="s">
        <v>150</v>
      </c>
      <c r="Q1" s="128"/>
      <c r="R1" s="128" t="s">
        <v>151</v>
      </c>
      <c r="S1" s="128"/>
      <c r="T1" s="128" t="s">
        <v>152</v>
      </c>
      <c r="U1" s="128"/>
    </row>
    <row r="2" spans="1:21" x14ac:dyDescent="0.4">
      <c r="B2" s="19"/>
      <c r="H2" t="s">
        <v>55</v>
      </c>
      <c r="I2" t="s">
        <v>54</v>
      </c>
      <c r="J2">
        <f>IF('Internal Transmittance'!M3=0,1,VLOOKUP(VALUE('Internal Transmittance'!M3),I10:J14,2,TRUE)/100)</f>
        <v>1</v>
      </c>
      <c r="L2" t="s">
        <v>24</v>
      </c>
      <c r="M2" t="s">
        <v>147</v>
      </c>
      <c r="N2" t="s">
        <v>24</v>
      </c>
      <c r="O2" t="s">
        <v>147</v>
      </c>
      <c r="P2" t="s">
        <v>24</v>
      </c>
      <c r="Q2" t="s">
        <v>147</v>
      </c>
      <c r="R2" t="s">
        <v>24</v>
      </c>
      <c r="S2" t="s">
        <v>147</v>
      </c>
      <c r="T2" t="s">
        <v>24</v>
      </c>
      <c r="U2" t="s">
        <v>147</v>
      </c>
    </row>
    <row r="3" spans="1:21" x14ac:dyDescent="0.4">
      <c r="B3" s="19"/>
      <c r="H3" t="s">
        <v>56</v>
      </c>
      <c r="I3" t="s">
        <v>54</v>
      </c>
      <c r="J3">
        <f>IF('Internal Transmittance'!M4=0,1,VLOOKUP(VALUE('Internal Transmittance'!M4),I10:J14,2,TRUE)/100)</f>
        <v>1</v>
      </c>
      <c r="L3">
        <v>2000</v>
      </c>
      <c r="M3">
        <v>46.23</v>
      </c>
      <c r="N3">
        <v>2000</v>
      </c>
      <c r="O3">
        <v>24.992000000000001</v>
      </c>
      <c r="P3">
        <v>2000</v>
      </c>
      <c r="Q3">
        <v>9.9436</v>
      </c>
      <c r="R3">
        <v>2000</v>
      </c>
      <c r="S3">
        <v>0.98350000000000004</v>
      </c>
      <c r="T3">
        <v>2000</v>
      </c>
      <c r="U3">
        <v>6.4299999999999996E-2</v>
      </c>
    </row>
    <row r="4" spans="1:21" x14ac:dyDescent="0.4">
      <c r="B4" s="19"/>
      <c r="H4" t="s">
        <v>57</v>
      </c>
      <c r="I4" t="s">
        <v>54</v>
      </c>
      <c r="J4">
        <f>IF('Internal Transmittance'!M5=0,1,VLOOKUP(VALUE('Internal Transmittance'!M5),I10:J14,2,TRUE)/100)</f>
        <v>1</v>
      </c>
      <c r="L4">
        <v>2050</v>
      </c>
      <c r="M4">
        <v>46.234974749999999</v>
      </c>
      <c r="N4">
        <v>2005</v>
      </c>
      <c r="O4">
        <v>25.02135943</v>
      </c>
      <c r="P4">
        <v>2005.64</v>
      </c>
      <c r="Q4">
        <v>9.9377999999999993</v>
      </c>
      <c r="R4">
        <v>2005</v>
      </c>
      <c r="S4">
        <v>0.98723665500000002</v>
      </c>
      <c r="T4">
        <v>2028.06</v>
      </c>
      <c r="U4">
        <v>6.1600000000000002E-2</v>
      </c>
    </row>
    <row r="5" spans="1:21" x14ac:dyDescent="0.4">
      <c r="B5" s="19"/>
      <c r="L5">
        <v>2100</v>
      </c>
      <c r="M5">
        <v>46.220040449999999</v>
      </c>
      <c r="N5">
        <v>2010</v>
      </c>
      <c r="O5">
        <v>25.024844130000002</v>
      </c>
      <c r="P5">
        <v>2011.28</v>
      </c>
      <c r="Q5">
        <v>9.9497999999999998</v>
      </c>
      <c r="R5">
        <v>2010</v>
      </c>
      <c r="S5">
        <v>0.98777793599999997</v>
      </c>
      <c r="T5">
        <v>2056.12</v>
      </c>
      <c r="U5">
        <v>7.6899999999999996E-2</v>
      </c>
    </row>
    <row r="6" spans="1:21" x14ac:dyDescent="0.4">
      <c r="B6" s="19"/>
      <c r="L6">
        <v>2150</v>
      </c>
      <c r="M6">
        <v>46.200091200000003</v>
      </c>
      <c r="N6">
        <v>2015</v>
      </c>
      <c r="O6">
        <v>25.02500071</v>
      </c>
      <c r="P6">
        <v>2016.92</v>
      </c>
      <c r="Q6">
        <v>9.9566999999999997</v>
      </c>
      <c r="R6">
        <v>2015</v>
      </c>
      <c r="S6">
        <v>0.98833523099999998</v>
      </c>
      <c r="T6">
        <v>2084.1799999999998</v>
      </c>
      <c r="U6">
        <v>6.9099999999999995E-2</v>
      </c>
    </row>
    <row r="7" spans="1:21" x14ac:dyDescent="0.4">
      <c r="B7" s="19"/>
      <c r="L7">
        <v>2200</v>
      </c>
      <c r="M7">
        <v>46.244974499999998</v>
      </c>
      <c r="N7">
        <v>2020</v>
      </c>
      <c r="O7">
        <v>25.032028109999999</v>
      </c>
      <c r="P7">
        <v>2022.56</v>
      </c>
      <c r="Q7">
        <v>9.959920833</v>
      </c>
      <c r="R7">
        <v>2020</v>
      </c>
      <c r="S7">
        <v>0.98908647800000005</v>
      </c>
      <c r="T7">
        <v>2112.2399999999998</v>
      </c>
      <c r="U7">
        <v>7.2006218999999996E-2</v>
      </c>
    </row>
    <row r="8" spans="1:21" x14ac:dyDescent="0.4">
      <c r="B8" s="19"/>
      <c r="L8">
        <v>2250</v>
      </c>
      <c r="M8">
        <v>46.239989700000002</v>
      </c>
      <c r="N8">
        <v>2025</v>
      </c>
      <c r="O8">
        <v>25.044136300000002</v>
      </c>
      <c r="P8">
        <v>2028.2</v>
      </c>
      <c r="Q8">
        <v>9.9660274569999991</v>
      </c>
      <c r="R8">
        <v>2025</v>
      </c>
      <c r="S8">
        <v>0.98964444299999998</v>
      </c>
      <c r="T8">
        <v>2140.3000000000002</v>
      </c>
      <c r="U8">
        <v>7.2059465000000003E-2</v>
      </c>
    </row>
    <row r="9" spans="1:21" x14ac:dyDescent="0.4">
      <c r="B9" s="19"/>
      <c r="L9">
        <v>2300</v>
      </c>
      <c r="M9">
        <v>46.249989450000001</v>
      </c>
      <c r="N9">
        <v>2030</v>
      </c>
      <c r="O9">
        <v>25.056830250000001</v>
      </c>
      <c r="P9">
        <v>2033.84</v>
      </c>
      <c r="Q9">
        <v>9.9695772270000003</v>
      </c>
      <c r="R9">
        <v>2030</v>
      </c>
      <c r="S9">
        <v>0.99017433399999999</v>
      </c>
      <c r="T9">
        <v>2168.36</v>
      </c>
      <c r="U9">
        <v>7.0005497999999999E-2</v>
      </c>
    </row>
    <row r="10" spans="1:21" x14ac:dyDescent="0.4">
      <c r="B10" s="19"/>
      <c r="H10" s="29"/>
      <c r="I10">
        <v>2</v>
      </c>
      <c r="J10" t="e">
        <f>VLOOKUP('Internal Transmittance'!G4,L3:M243,2,TRUE)</f>
        <v>#N/A</v>
      </c>
      <c r="L10">
        <v>2350</v>
      </c>
      <c r="M10">
        <v>46.264974000000002</v>
      </c>
      <c r="N10">
        <v>2035</v>
      </c>
      <c r="O10">
        <v>25.066474379999999</v>
      </c>
      <c r="P10">
        <v>2039.48</v>
      </c>
      <c r="Q10">
        <v>9.9731960090000005</v>
      </c>
      <c r="R10">
        <v>2035</v>
      </c>
      <c r="S10">
        <v>0.991030882</v>
      </c>
      <c r="T10">
        <v>2196.42</v>
      </c>
      <c r="U10">
        <v>7.0163351999999998E-2</v>
      </c>
    </row>
    <row r="11" spans="1:21" x14ac:dyDescent="0.4">
      <c r="B11" s="19"/>
      <c r="I11">
        <v>3</v>
      </c>
      <c r="J11" t="e">
        <f>VLOOKUP('Internal Transmittance'!G4,N3:O2403,2,TRUE)</f>
        <v>#N/A</v>
      </c>
      <c r="L11">
        <v>2400</v>
      </c>
      <c r="M11">
        <v>46.259969099999999</v>
      </c>
      <c r="N11">
        <v>2040</v>
      </c>
      <c r="O11">
        <v>25.069839859999998</v>
      </c>
      <c r="P11">
        <v>2045.12</v>
      </c>
      <c r="Q11">
        <v>9.9767957519999992</v>
      </c>
      <c r="R11">
        <v>2040</v>
      </c>
      <c r="S11">
        <v>0.99197845200000001</v>
      </c>
      <c r="T11">
        <v>2224.48</v>
      </c>
      <c r="U11">
        <v>6.9257536999999994E-2</v>
      </c>
    </row>
    <row r="12" spans="1:21" x14ac:dyDescent="0.4">
      <c r="B12" s="19"/>
      <c r="I12">
        <v>4</v>
      </c>
      <c r="J12" t="e">
        <f>VLOOKUP('Internal Transmittance'!G4,P3:Q2146,2,TRUE)</f>
        <v>#N/A</v>
      </c>
      <c r="L12">
        <v>2450</v>
      </c>
      <c r="M12">
        <v>46.225015200000001</v>
      </c>
      <c r="N12">
        <v>2045</v>
      </c>
      <c r="O12">
        <v>25.07529182</v>
      </c>
      <c r="P12">
        <v>2050.7600000000002</v>
      </c>
      <c r="Q12">
        <v>9.9798516189999997</v>
      </c>
      <c r="R12">
        <v>2045</v>
      </c>
      <c r="S12">
        <v>0.99305630300000003</v>
      </c>
      <c r="T12">
        <v>2252.54</v>
      </c>
      <c r="U12">
        <v>6.8894396999999996E-2</v>
      </c>
    </row>
    <row r="13" spans="1:21" x14ac:dyDescent="0.4">
      <c r="B13" s="19"/>
      <c r="I13">
        <v>5</v>
      </c>
      <c r="J13" t="e">
        <f>VLOOKUP('Internal Transmittance'!G4,R3:S2403,2,TRUE)</f>
        <v>#N/A</v>
      </c>
      <c r="L13">
        <v>2500</v>
      </c>
      <c r="M13">
        <v>46.244954399999997</v>
      </c>
      <c r="N13">
        <v>2050</v>
      </c>
      <c r="O13">
        <v>25.06176868</v>
      </c>
      <c r="P13">
        <v>2056.4</v>
      </c>
      <c r="Q13">
        <v>9.9830197429999998</v>
      </c>
      <c r="R13">
        <v>2050</v>
      </c>
      <c r="S13">
        <v>0.99422999899999998</v>
      </c>
      <c r="T13">
        <v>2280.6</v>
      </c>
      <c r="U13">
        <v>6.9021987000000007E-2</v>
      </c>
    </row>
    <row r="14" spans="1:21" x14ac:dyDescent="0.4">
      <c r="B14" s="19"/>
      <c r="I14">
        <v>6</v>
      </c>
      <c r="J14" t="e">
        <f>VLOOKUP('Internal Transmittance'!G4,T3:U427,2,TRUE)</f>
        <v>#N/A</v>
      </c>
      <c r="L14">
        <v>2550</v>
      </c>
      <c r="M14">
        <v>46.234984799999999</v>
      </c>
      <c r="N14">
        <v>2055</v>
      </c>
      <c r="O14">
        <v>25.08277189</v>
      </c>
      <c r="P14">
        <v>2062.04</v>
      </c>
      <c r="Q14">
        <v>9.9860917960000002</v>
      </c>
      <c r="R14">
        <v>2055</v>
      </c>
      <c r="S14">
        <v>0.99532802799999998</v>
      </c>
      <c r="T14">
        <v>2308.66</v>
      </c>
      <c r="U14">
        <v>6.9225286999999996E-2</v>
      </c>
    </row>
    <row r="15" spans="1:21" x14ac:dyDescent="0.4">
      <c r="B15" s="19"/>
      <c r="L15">
        <v>2600</v>
      </c>
      <c r="M15">
        <v>46.180232400000001</v>
      </c>
      <c r="N15">
        <v>2060</v>
      </c>
      <c r="O15">
        <v>25.084099290000001</v>
      </c>
      <c r="P15">
        <v>2067.6799999999998</v>
      </c>
      <c r="Q15">
        <v>9.9891385459999995</v>
      </c>
      <c r="R15">
        <v>2060</v>
      </c>
      <c r="S15">
        <v>0.996329723</v>
      </c>
      <c r="T15">
        <v>2336.7199999999998</v>
      </c>
      <c r="U15">
        <v>6.9799034999999995E-2</v>
      </c>
    </row>
    <row r="16" spans="1:21" x14ac:dyDescent="0.4">
      <c r="B16" s="19"/>
      <c r="L16">
        <v>2650</v>
      </c>
      <c r="M16">
        <v>46.244904150000004</v>
      </c>
      <c r="N16">
        <v>2065</v>
      </c>
      <c r="O16">
        <v>25.08140392</v>
      </c>
      <c r="P16">
        <v>2073.3200000000002</v>
      </c>
      <c r="Q16">
        <v>9.9922476440000008</v>
      </c>
      <c r="R16">
        <v>2065</v>
      </c>
      <c r="S16">
        <v>0.99721356900000002</v>
      </c>
      <c r="T16">
        <v>2364.7800000000002</v>
      </c>
      <c r="U16">
        <v>7.0493413000000005E-2</v>
      </c>
    </row>
    <row r="17" spans="2:21" x14ac:dyDescent="0.4">
      <c r="B17" s="19"/>
      <c r="L17">
        <v>2700</v>
      </c>
      <c r="M17">
        <v>46.244874000000003</v>
      </c>
      <c r="N17">
        <v>2070</v>
      </c>
      <c r="O17">
        <v>25.08515409</v>
      </c>
      <c r="P17">
        <v>2078.96</v>
      </c>
      <c r="Q17">
        <v>9.9953763670000004</v>
      </c>
      <c r="R17">
        <v>2070</v>
      </c>
      <c r="S17">
        <v>0.99798941699999999</v>
      </c>
      <c r="T17">
        <v>2392.84</v>
      </c>
      <c r="U17">
        <v>7.1224028999999994E-2</v>
      </c>
    </row>
    <row r="18" spans="2:21" x14ac:dyDescent="0.4">
      <c r="B18" s="19"/>
      <c r="L18">
        <v>2750</v>
      </c>
      <c r="M18">
        <v>46.215166199999999</v>
      </c>
      <c r="N18">
        <v>2075</v>
      </c>
      <c r="O18">
        <v>25.093624559999999</v>
      </c>
      <c r="P18">
        <v>2084.6</v>
      </c>
      <c r="Q18">
        <v>9.9985626219999997</v>
      </c>
      <c r="R18">
        <v>2075</v>
      </c>
      <c r="S18">
        <v>0.99869561900000003</v>
      </c>
      <c r="T18">
        <v>2420.9</v>
      </c>
      <c r="U18">
        <v>7.1936985999999994E-2</v>
      </c>
    </row>
    <row r="19" spans="2:21" x14ac:dyDescent="0.4">
      <c r="B19" s="19"/>
      <c r="L19">
        <v>2800</v>
      </c>
      <c r="M19">
        <v>46.2152064</v>
      </c>
      <c r="N19">
        <v>2080</v>
      </c>
      <c r="O19">
        <v>25.09779893</v>
      </c>
      <c r="P19">
        <v>2090.2399999999998</v>
      </c>
      <c r="Q19">
        <v>10.001806255</v>
      </c>
      <c r="R19">
        <v>2080</v>
      </c>
      <c r="S19">
        <v>0.99937978500000002</v>
      </c>
      <c r="T19">
        <v>2448.96</v>
      </c>
      <c r="U19">
        <v>7.2521773999999997E-2</v>
      </c>
    </row>
    <row r="20" spans="2:21" x14ac:dyDescent="0.4">
      <c r="B20" s="19"/>
      <c r="L20">
        <v>2850</v>
      </c>
      <c r="M20">
        <v>46.249647750000001</v>
      </c>
      <c r="N20">
        <v>2085</v>
      </c>
      <c r="O20">
        <v>25.090395019999999</v>
      </c>
      <c r="P20">
        <v>2095.88</v>
      </c>
      <c r="Q20">
        <v>10.005100316</v>
      </c>
      <c r="R20">
        <v>2085</v>
      </c>
      <c r="S20">
        <v>1.0000802980000001</v>
      </c>
      <c r="T20">
        <v>2477.02</v>
      </c>
      <c r="U20">
        <v>7.2947893E-2</v>
      </c>
    </row>
    <row r="21" spans="2:21" x14ac:dyDescent="0.4">
      <c r="B21" s="19"/>
      <c r="L21">
        <v>2900</v>
      </c>
      <c r="M21">
        <v>46.239808799999999</v>
      </c>
      <c r="N21">
        <v>2090</v>
      </c>
      <c r="O21">
        <v>25.100433450000001</v>
      </c>
      <c r="P21">
        <v>2101.52</v>
      </c>
      <c r="Q21">
        <v>10.008444996</v>
      </c>
      <c r="R21">
        <v>2090</v>
      </c>
      <c r="S21">
        <v>1.000824248</v>
      </c>
      <c r="T21">
        <v>2505.08</v>
      </c>
      <c r="U21">
        <v>7.3194046999999998E-2</v>
      </c>
    </row>
    <row r="22" spans="2:21" x14ac:dyDescent="0.4">
      <c r="B22" s="19"/>
      <c r="L22">
        <v>2950</v>
      </c>
      <c r="M22">
        <v>46.225105650000003</v>
      </c>
      <c r="N22">
        <v>2095</v>
      </c>
      <c r="O22">
        <v>25.115024200000001</v>
      </c>
      <c r="P22">
        <v>2107.16</v>
      </c>
      <c r="Q22">
        <v>10.011826507</v>
      </c>
      <c r="R22">
        <v>2095</v>
      </c>
      <c r="S22">
        <v>1.0016204420000001</v>
      </c>
      <c r="T22">
        <v>2533.14</v>
      </c>
      <c r="U22">
        <v>7.3263254999999999E-2</v>
      </c>
    </row>
    <row r="23" spans="2:21" x14ac:dyDescent="0.4">
      <c r="B23" s="19"/>
      <c r="L23">
        <v>3000</v>
      </c>
      <c r="M23">
        <v>46.220241450000003</v>
      </c>
      <c r="N23">
        <v>2100</v>
      </c>
      <c r="O23">
        <v>25.11890142</v>
      </c>
      <c r="P23">
        <v>2112.8000000000002</v>
      </c>
      <c r="Q23">
        <v>10.015230164</v>
      </c>
      <c r="R23">
        <v>2100</v>
      </c>
      <c r="S23">
        <v>1.0024404689999999</v>
      </c>
      <c r="T23">
        <v>2561.1999999999998</v>
      </c>
      <c r="U23">
        <v>7.3186348999999998E-2</v>
      </c>
    </row>
    <row r="24" spans="2:21" x14ac:dyDescent="0.4">
      <c r="B24" s="19"/>
      <c r="L24">
        <v>3050</v>
      </c>
      <c r="M24">
        <v>46.234874249999997</v>
      </c>
      <c r="N24">
        <v>2105</v>
      </c>
      <c r="O24">
        <v>25.118133449999998</v>
      </c>
      <c r="P24">
        <v>2118.44</v>
      </c>
      <c r="Q24">
        <v>10.018637965</v>
      </c>
      <c r="R24">
        <v>2105</v>
      </c>
      <c r="S24">
        <v>1.0032472180000001</v>
      </c>
      <c r="T24">
        <v>2589.2600000000002</v>
      </c>
      <c r="U24">
        <v>7.3001163999999993E-2</v>
      </c>
    </row>
    <row r="25" spans="2:21" x14ac:dyDescent="0.4">
      <c r="B25" s="19"/>
      <c r="L25">
        <v>3100</v>
      </c>
      <c r="M25">
        <v>46.225135799999997</v>
      </c>
      <c r="N25">
        <v>2110</v>
      </c>
      <c r="O25">
        <v>25.123917079999998</v>
      </c>
      <c r="P25">
        <v>2124.08</v>
      </c>
      <c r="Q25">
        <v>10.022029082</v>
      </c>
      <c r="R25">
        <v>2110</v>
      </c>
      <c r="S25">
        <v>1.0039958120000001</v>
      </c>
      <c r="T25">
        <v>2617.3200000000002</v>
      </c>
      <c r="U25">
        <v>7.2752030999999995E-2</v>
      </c>
    </row>
    <row r="26" spans="2:21" x14ac:dyDescent="0.4">
      <c r="B26" s="19"/>
      <c r="L26">
        <v>3150</v>
      </c>
      <c r="M26">
        <v>46.210623599999998</v>
      </c>
      <c r="N26">
        <v>2115</v>
      </c>
      <c r="O26">
        <v>25.132678649999999</v>
      </c>
      <c r="P26">
        <v>2129.7199999999998</v>
      </c>
      <c r="Q26">
        <v>10.025384182</v>
      </c>
      <c r="R26">
        <v>2115</v>
      </c>
      <c r="S26">
        <v>1.0046382170000001</v>
      </c>
      <c r="T26">
        <v>2645.38</v>
      </c>
      <c r="U26">
        <v>7.2480446000000004E-2</v>
      </c>
    </row>
    <row r="27" spans="2:21" x14ac:dyDescent="0.4">
      <c r="B27" s="19"/>
      <c r="L27">
        <v>3200</v>
      </c>
      <c r="M27">
        <v>46.244502150000002</v>
      </c>
      <c r="N27">
        <v>2120</v>
      </c>
      <c r="O27">
        <v>25.138991099999998</v>
      </c>
      <c r="P27">
        <v>2135.36</v>
      </c>
      <c r="Q27">
        <v>10.028686352999999</v>
      </c>
      <c r="R27">
        <v>2120</v>
      </c>
      <c r="S27">
        <v>1.005129621</v>
      </c>
      <c r="T27">
        <v>2673.44</v>
      </c>
      <c r="U27">
        <v>7.2218885999999996E-2</v>
      </c>
    </row>
    <row r="28" spans="2:21" x14ac:dyDescent="0.4">
      <c r="B28" s="19"/>
      <c r="L28">
        <v>3250</v>
      </c>
      <c r="M28">
        <v>46.244512200000003</v>
      </c>
      <c r="N28">
        <v>2125</v>
      </c>
      <c r="O28">
        <v>25.14144662</v>
      </c>
      <c r="P28">
        <v>2141</v>
      </c>
      <c r="Q28">
        <v>10.031923421</v>
      </c>
      <c r="R28">
        <v>2125</v>
      </c>
      <c r="S28">
        <v>1.0054365869999999</v>
      </c>
      <c r="T28">
        <v>2701.5</v>
      </c>
      <c r="U28">
        <v>7.1989508999999993E-2</v>
      </c>
    </row>
    <row r="29" spans="2:21" x14ac:dyDescent="0.4">
      <c r="B29" s="19"/>
      <c r="L29">
        <v>3300</v>
      </c>
      <c r="M29">
        <v>46.225145849999997</v>
      </c>
      <c r="N29">
        <v>2130</v>
      </c>
      <c r="O29">
        <v>25.14173061</v>
      </c>
      <c r="P29">
        <v>2146.64</v>
      </c>
      <c r="Q29">
        <v>10.035089311</v>
      </c>
      <c r="R29">
        <v>2130</v>
      </c>
      <c r="S29">
        <v>1.005546617</v>
      </c>
      <c r="T29">
        <v>2729.56</v>
      </c>
      <c r="U29">
        <v>7.1803697E-2</v>
      </c>
    </row>
    <row r="30" spans="2:21" x14ac:dyDescent="0.4">
      <c r="B30" s="19"/>
      <c r="L30">
        <v>3350</v>
      </c>
      <c r="M30">
        <v>46.215417449999997</v>
      </c>
      <c r="N30">
        <v>2135</v>
      </c>
      <c r="O30">
        <v>25.156907830000002</v>
      </c>
      <c r="P30">
        <v>2152.2800000000002</v>
      </c>
      <c r="Q30">
        <v>10.038184233999999</v>
      </c>
      <c r="R30">
        <v>2135</v>
      </c>
      <c r="S30">
        <v>1.005477797</v>
      </c>
      <c r="T30">
        <v>2757.62</v>
      </c>
      <c r="U30">
        <v>7.1665228999999997E-2</v>
      </c>
    </row>
    <row r="31" spans="2:21" x14ac:dyDescent="0.4">
      <c r="B31" s="19"/>
      <c r="L31">
        <v>3400</v>
      </c>
      <c r="M31">
        <v>46.220241450000003</v>
      </c>
      <c r="N31">
        <v>2140</v>
      </c>
      <c r="O31">
        <v>25.148900709999999</v>
      </c>
      <c r="P31">
        <v>2157.92</v>
      </c>
      <c r="Q31">
        <v>10.041214358</v>
      </c>
      <c r="R31">
        <v>2140</v>
      </c>
      <c r="S31">
        <v>1.0052847220000001</v>
      </c>
      <c r="T31">
        <v>2785.68</v>
      </c>
      <c r="U31">
        <v>7.1574936000000006E-2</v>
      </c>
    </row>
    <row r="32" spans="2:21" x14ac:dyDescent="0.4">
      <c r="B32" s="19"/>
      <c r="L32">
        <v>3450</v>
      </c>
      <c r="M32">
        <v>46.210533150000003</v>
      </c>
      <c r="N32">
        <v>2145</v>
      </c>
      <c r="O32">
        <v>25.151943419999998</v>
      </c>
      <c r="P32">
        <v>2163.56</v>
      </c>
      <c r="Q32">
        <v>10.044190627000001</v>
      </c>
      <c r="R32">
        <v>2145</v>
      </c>
      <c r="S32">
        <v>1.005088084</v>
      </c>
      <c r="T32">
        <v>2813.74</v>
      </c>
      <c r="U32">
        <v>7.1535388000000005E-2</v>
      </c>
    </row>
    <row r="33" spans="2:21" x14ac:dyDescent="0.4">
      <c r="B33" s="19"/>
      <c r="L33">
        <v>3500</v>
      </c>
      <c r="M33">
        <v>46.249406550000003</v>
      </c>
      <c r="N33">
        <v>2150</v>
      </c>
      <c r="O33">
        <v>25.157870819999999</v>
      </c>
      <c r="P33">
        <v>2169.1999999999998</v>
      </c>
      <c r="Q33">
        <v>10.047127204000001</v>
      </c>
      <c r="R33">
        <v>2150</v>
      </c>
      <c r="S33">
        <v>1.0049915700000001</v>
      </c>
      <c r="T33">
        <v>2841.8</v>
      </c>
      <c r="U33">
        <v>7.1554488999999999E-2</v>
      </c>
    </row>
    <row r="34" spans="2:21" x14ac:dyDescent="0.4">
      <c r="B34" s="19"/>
      <c r="L34">
        <v>3550</v>
      </c>
      <c r="M34">
        <v>46.220341949999998</v>
      </c>
      <c r="N34">
        <v>2155</v>
      </c>
      <c r="O34">
        <v>25.165030609999999</v>
      </c>
      <c r="P34">
        <v>2174.84</v>
      </c>
      <c r="Q34">
        <v>10.050039875</v>
      </c>
      <c r="R34">
        <v>2155</v>
      </c>
      <c r="S34">
        <v>1.0050718089999999</v>
      </c>
      <c r="T34">
        <v>2869.86</v>
      </c>
      <c r="U34">
        <v>7.1646372E-2</v>
      </c>
    </row>
    <row r="35" spans="2:21" x14ac:dyDescent="0.4">
      <c r="B35" s="19"/>
      <c r="L35">
        <v>3600</v>
      </c>
      <c r="M35">
        <v>46.263687599999997</v>
      </c>
      <c r="N35">
        <v>2160</v>
      </c>
      <c r="O35">
        <v>25.171418509999999</v>
      </c>
      <c r="P35">
        <v>2180.48</v>
      </c>
      <c r="Q35">
        <v>10.052944635999999</v>
      </c>
      <c r="R35">
        <v>2160</v>
      </c>
      <c r="S35">
        <v>1.005361183</v>
      </c>
      <c r="T35">
        <v>2897.92</v>
      </c>
      <c r="U35">
        <v>7.1829088999999999E-2</v>
      </c>
    </row>
    <row r="36" spans="2:21" x14ac:dyDescent="0.4">
      <c r="B36" s="19"/>
      <c r="L36">
        <v>3650</v>
      </c>
      <c r="M36">
        <v>46.225196099999998</v>
      </c>
      <c r="N36">
        <v>2165</v>
      </c>
      <c r="O36">
        <v>25.173521709999999</v>
      </c>
      <c r="P36">
        <v>2186.12</v>
      </c>
      <c r="Q36">
        <v>10.055856670000001</v>
      </c>
      <c r="R36">
        <v>2165</v>
      </c>
      <c r="S36">
        <v>1.005838403</v>
      </c>
      <c r="T36">
        <v>2925.98</v>
      </c>
      <c r="U36">
        <v>7.2119361000000007E-2</v>
      </c>
    </row>
    <row r="37" spans="2:21" x14ac:dyDescent="0.4">
      <c r="B37" s="19"/>
      <c r="L37">
        <v>3700</v>
      </c>
      <c r="M37">
        <v>46.239607800000002</v>
      </c>
      <c r="N37">
        <v>2170</v>
      </c>
      <c r="O37">
        <v>25.17478861</v>
      </c>
      <c r="P37">
        <v>2191.7600000000002</v>
      </c>
      <c r="Q37">
        <v>10.058789723</v>
      </c>
      <c r="R37">
        <v>2170</v>
      </c>
      <c r="S37">
        <v>1.0064324680000001</v>
      </c>
      <c r="T37">
        <v>2954.04</v>
      </c>
      <c r="U37">
        <v>7.2525511000000001E-2</v>
      </c>
    </row>
    <row r="38" spans="2:21" x14ac:dyDescent="0.4">
      <c r="B38" s="19"/>
      <c r="L38">
        <v>3750</v>
      </c>
      <c r="M38">
        <v>46.268612099999999</v>
      </c>
      <c r="N38">
        <v>2175</v>
      </c>
      <c r="O38">
        <v>25.183192529999999</v>
      </c>
      <c r="P38">
        <v>2197.4</v>
      </c>
      <c r="Q38">
        <v>10.06175576</v>
      </c>
      <c r="R38">
        <v>2175</v>
      </c>
      <c r="S38">
        <v>1.0070398970000001</v>
      </c>
      <c r="T38">
        <v>2982.1</v>
      </c>
      <c r="U38">
        <v>7.3040460000000001E-2</v>
      </c>
    </row>
    <row r="39" spans="2:21" x14ac:dyDescent="0.4">
      <c r="B39" s="19"/>
      <c r="L39">
        <v>3800</v>
      </c>
      <c r="M39">
        <v>46.225155899999997</v>
      </c>
      <c r="N39">
        <v>2180</v>
      </c>
      <c r="O39">
        <v>25.175996090000002</v>
      </c>
      <c r="P39">
        <v>2203.04</v>
      </c>
      <c r="Q39">
        <v>10.064764683</v>
      </c>
      <c r="R39">
        <v>2180</v>
      </c>
      <c r="S39">
        <v>1.007552623</v>
      </c>
      <c r="T39">
        <v>3010.16</v>
      </c>
      <c r="U39">
        <v>7.3636757999999997E-2</v>
      </c>
    </row>
    <row r="40" spans="2:21" x14ac:dyDescent="0.4">
      <c r="B40" s="19"/>
      <c r="L40">
        <v>3850</v>
      </c>
      <c r="M40">
        <v>46.264059449999998</v>
      </c>
      <c r="N40">
        <v>2185</v>
      </c>
      <c r="O40">
        <v>25.18524875</v>
      </c>
      <c r="P40">
        <v>2208.6799999999998</v>
      </c>
      <c r="Q40">
        <v>10.067823882000001</v>
      </c>
      <c r="R40">
        <v>2185</v>
      </c>
      <c r="S40">
        <v>1.007871728</v>
      </c>
      <c r="T40">
        <v>3038.22</v>
      </c>
      <c r="U40">
        <v>7.4265324999999993E-2</v>
      </c>
    </row>
    <row r="41" spans="2:21" x14ac:dyDescent="0.4">
      <c r="B41" s="19"/>
      <c r="L41">
        <v>3900</v>
      </c>
      <c r="M41">
        <v>46.239758549999998</v>
      </c>
      <c r="N41">
        <v>2190</v>
      </c>
      <c r="O41">
        <v>25.184080430000002</v>
      </c>
      <c r="P41">
        <v>2214.3200000000002</v>
      </c>
      <c r="Q41">
        <v>10.07093748</v>
      </c>
      <c r="R41">
        <v>2190</v>
      </c>
      <c r="S41">
        <v>1.008005201</v>
      </c>
      <c r="T41">
        <v>3066.28</v>
      </c>
      <c r="U41">
        <v>7.4858721000000003E-2</v>
      </c>
    </row>
    <row r="42" spans="2:21" x14ac:dyDescent="0.4">
      <c r="B42" s="19"/>
      <c r="L42">
        <v>3950</v>
      </c>
      <c r="M42">
        <v>46.259376150000001</v>
      </c>
      <c r="N42">
        <v>2195</v>
      </c>
      <c r="O42">
        <v>25.189738080000001</v>
      </c>
      <c r="P42">
        <v>2219.96</v>
      </c>
      <c r="Q42">
        <v>10.074105263</v>
      </c>
      <c r="R42">
        <v>2195</v>
      </c>
      <c r="S42">
        <v>1.008029375</v>
      </c>
      <c r="T42">
        <v>3094.34</v>
      </c>
      <c r="U42">
        <v>7.5338687000000001E-2</v>
      </c>
    </row>
    <row r="43" spans="2:21" x14ac:dyDescent="0.4">
      <c r="B43" s="19"/>
      <c r="L43">
        <v>4000</v>
      </c>
      <c r="M43">
        <v>46.264310700000003</v>
      </c>
      <c r="N43">
        <v>2200</v>
      </c>
      <c r="O43">
        <v>25.196040570000001</v>
      </c>
      <c r="P43">
        <v>2225.6</v>
      </c>
      <c r="Q43">
        <v>10.077321512999999</v>
      </c>
      <c r="R43">
        <v>2200</v>
      </c>
      <c r="S43">
        <v>1.0080477960000001</v>
      </c>
      <c r="T43">
        <v>3122.4</v>
      </c>
      <c r="U43">
        <v>7.5626758000000002E-2</v>
      </c>
    </row>
    <row r="44" spans="2:21" x14ac:dyDescent="0.4">
      <c r="B44" s="19"/>
      <c r="L44">
        <v>4050</v>
      </c>
      <c r="M44">
        <v>46.23</v>
      </c>
      <c r="N44">
        <v>2205</v>
      </c>
      <c r="O44">
        <v>25.202128829999999</v>
      </c>
      <c r="P44">
        <v>2231.2399999999998</v>
      </c>
      <c r="Q44">
        <v>10.080574109000001</v>
      </c>
      <c r="R44">
        <v>2205</v>
      </c>
      <c r="S44">
        <v>1.0081659110000001</v>
      </c>
      <c r="T44">
        <v>3150.46</v>
      </c>
      <c r="U44">
        <v>7.5656049000000003E-2</v>
      </c>
    </row>
    <row r="45" spans="2:21" x14ac:dyDescent="0.4">
      <c r="B45" s="19"/>
      <c r="L45">
        <v>4100</v>
      </c>
      <c r="M45">
        <v>46.23</v>
      </c>
      <c r="N45">
        <v>2210</v>
      </c>
      <c r="O45">
        <v>25.206109959999999</v>
      </c>
      <c r="P45">
        <v>2236.88</v>
      </c>
      <c r="Q45">
        <v>10.08384433</v>
      </c>
      <c r="R45">
        <v>2210</v>
      </c>
      <c r="S45">
        <v>1.008461697</v>
      </c>
      <c r="T45">
        <v>3178.52</v>
      </c>
      <c r="U45">
        <v>7.5382201999999995E-2</v>
      </c>
    </row>
    <row r="46" spans="2:21" x14ac:dyDescent="0.4">
      <c r="B46" s="19"/>
      <c r="L46">
        <v>4150</v>
      </c>
      <c r="M46">
        <v>46.263958950000003</v>
      </c>
      <c r="N46">
        <v>2215</v>
      </c>
      <c r="O46">
        <v>25.207401780000001</v>
      </c>
      <c r="P46">
        <v>2242.52</v>
      </c>
      <c r="Q46">
        <v>10.087107759</v>
      </c>
      <c r="R46">
        <v>2215</v>
      </c>
      <c r="S46">
        <v>1.0089647070000001</v>
      </c>
      <c r="T46">
        <v>3206.58</v>
      </c>
      <c r="U46">
        <v>7.4791771000000007E-2</v>
      </c>
    </row>
    <row r="47" spans="2:21" x14ac:dyDescent="0.4">
      <c r="B47" s="19"/>
      <c r="L47">
        <v>4200</v>
      </c>
      <c r="M47">
        <v>46.263556950000002</v>
      </c>
      <c r="N47">
        <v>2220</v>
      </c>
      <c r="O47">
        <v>25.213153380000001</v>
      </c>
      <c r="P47">
        <v>2248.16</v>
      </c>
      <c r="Q47">
        <v>10.090336479999999</v>
      </c>
      <c r="R47">
        <v>2220</v>
      </c>
      <c r="S47">
        <v>1.0096473480000001</v>
      </c>
      <c r="T47">
        <v>3234.64</v>
      </c>
      <c r="U47">
        <v>7.3906933999999994E-2</v>
      </c>
    </row>
    <row r="48" spans="2:21" x14ac:dyDescent="0.4">
      <c r="B48" s="19"/>
      <c r="L48">
        <v>4250</v>
      </c>
      <c r="M48">
        <v>46.342429350000003</v>
      </c>
      <c r="N48">
        <v>2225</v>
      </c>
      <c r="O48">
        <v>25.22769787</v>
      </c>
      <c r="P48">
        <v>2253.8000000000002</v>
      </c>
      <c r="Q48">
        <v>10.093502442</v>
      </c>
      <c r="R48">
        <v>2225</v>
      </c>
      <c r="S48">
        <v>1.0104302970000001</v>
      </c>
      <c r="T48">
        <v>3262.7</v>
      </c>
      <c r="U48">
        <v>7.2786066999999996E-2</v>
      </c>
    </row>
    <row r="49" spans="2:21" x14ac:dyDescent="0.4">
      <c r="B49" s="19"/>
      <c r="L49">
        <v>4300</v>
      </c>
      <c r="M49">
        <v>46.317836999999997</v>
      </c>
      <c r="N49">
        <v>2230</v>
      </c>
      <c r="O49">
        <v>25.217644480000001</v>
      </c>
      <c r="P49">
        <v>2259.44</v>
      </c>
      <c r="Q49">
        <v>10.096581535</v>
      </c>
      <c r="R49">
        <v>2230</v>
      </c>
      <c r="S49">
        <v>1.0111878519999999</v>
      </c>
      <c r="T49">
        <v>3290.76</v>
      </c>
      <c r="U49">
        <v>7.1520235000000001E-2</v>
      </c>
    </row>
    <row r="50" spans="2:21" x14ac:dyDescent="0.4">
      <c r="B50" s="19"/>
      <c r="L50">
        <v>4350</v>
      </c>
      <c r="M50">
        <v>46.273415999999997</v>
      </c>
      <c r="N50">
        <v>2235</v>
      </c>
      <c r="O50">
        <v>25.215822060000001</v>
      </c>
      <c r="P50">
        <v>2265.08</v>
      </c>
      <c r="Q50">
        <v>10.099557645999999</v>
      </c>
      <c r="R50">
        <v>2235</v>
      </c>
      <c r="S50">
        <v>1.0117973689999999</v>
      </c>
      <c r="T50">
        <v>3318.82</v>
      </c>
      <c r="U50">
        <v>7.0225898999999994E-2</v>
      </c>
    </row>
    <row r="51" spans="2:21" x14ac:dyDescent="0.4">
      <c r="B51" s="19"/>
      <c r="L51">
        <v>4400</v>
      </c>
      <c r="M51">
        <v>46.225165949999997</v>
      </c>
      <c r="N51">
        <v>2240</v>
      </c>
      <c r="O51">
        <v>25.22447829</v>
      </c>
      <c r="P51">
        <v>2270.7199999999998</v>
      </c>
      <c r="Q51">
        <v>10.102425829</v>
      </c>
      <c r="R51">
        <v>2240</v>
      </c>
      <c r="S51">
        <v>1.012209589</v>
      </c>
      <c r="T51">
        <v>3346.88</v>
      </c>
      <c r="U51">
        <v>6.9034247000000007E-2</v>
      </c>
    </row>
    <row r="52" spans="2:21" x14ac:dyDescent="0.4">
      <c r="B52" s="19"/>
      <c r="L52">
        <v>4450</v>
      </c>
      <c r="M52">
        <v>46.239758549999998</v>
      </c>
      <c r="N52">
        <v>2245</v>
      </c>
      <c r="O52">
        <v>25.229507470000001</v>
      </c>
      <c r="P52">
        <v>2276.36</v>
      </c>
      <c r="Q52">
        <v>10.105193815</v>
      </c>
      <c r="R52">
        <v>2245</v>
      </c>
      <c r="S52">
        <v>1.01243349</v>
      </c>
      <c r="T52">
        <v>3374.94</v>
      </c>
      <c r="U52">
        <v>6.8077666999999994E-2</v>
      </c>
    </row>
    <row r="53" spans="2:21" x14ac:dyDescent="0.4">
      <c r="B53" s="19"/>
      <c r="L53">
        <v>4500</v>
      </c>
      <c r="M53">
        <v>46.269416100000001</v>
      </c>
      <c r="N53">
        <v>2250</v>
      </c>
      <c r="O53">
        <v>25.236982210000001</v>
      </c>
      <c r="P53">
        <v>2282</v>
      </c>
      <c r="Q53">
        <v>10.107881389999999</v>
      </c>
      <c r="R53">
        <v>2250</v>
      </c>
      <c r="S53">
        <v>1.0125331740000001</v>
      </c>
      <c r="T53">
        <v>3403</v>
      </c>
      <c r="U53">
        <v>6.7474201999999997E-2</v>
      </c>
    </row>
    <row r="54" spans="2:21" x14ac:dyDescent="0.4">
      <c r="B54" s="19"/>
      <c r="L54">
        <v>4550</v>
      </c>
      <c r="M54">
        <v>46.25481345</v>
      </c>
      <c r="N54">
        <v>2255</v>
      </c>
      <c r="O54">
        <v>25.242281139999999</v>
      </c>
      <c r="P54">
        <v>2287.64</v>
      </c>
      <c r="Q54">
        <v>10.110517577</v>
      </c>
      <c r="R54">
        <v>2255</v>
      </c>
      <c r="S54">
        <v>1.0126120780000001</v>
      </c>
      <c r="T54">
        <v>3431.06</v>
      </c>
      <c r="U54">
        <v>6.7311412000000001E-2</v>
      </c>
    </row>
    <row r="55" spans="2:21" x14ac:dyDescent="0.4">
      <c r="B55" s="19"/>
      <c r="L55">
        <v>4600</v>
      </c>
      <c r="M55">
        <v>46.244984549999998</v>
      </c>
      <c r="N55">
        <v>2260</v>
      </c>
      <c r="O55">
        <v>25.239215659999999</v>
      </c>
      <c r="P55">
        <v>2293.2800000000002</v>
      </c>
      <c r="Q55">
        <v>10.113136085000001</v>
      </c>
      <c r="R55">
        <v>2260</v>
      </c>
      <c r="S55">
        <v>1.012789274</v>
      </c>
      <c r="T55">
        <v>3459.12</v>
      </c>
      <c r="U55">
        <v>6.7631844999999996E-2</v>
      </c>
    </row>
    <row r="56" spans="2:21" x14ac:dyDescent="0.4">
      <c r="B56" s="19"/>
      <c r="L56">
        <v>4650</v>
      </c>
      <c r="M56">
        <v>46.245034799999999</v>
      </c>
      <c r="N56">
        <v>2265</v>
      </c>
      <c r="O56">
        <v>25.23967936</v>
      </c>
      <c r="P56">
        <v>2298.92</v>
      </c>
      <c r="Q56">
        <v>10.115769859</v>
      </c>
      <c r="R56">
        <v>2265</v>
      </c>
      <c r="S56">
        <v>1.0131721339999999</v>
      </c>
      <c r="T56">
        <v>3487.18</v>
      </c>
      <c r="U56">
        <v>6.8422917E-2</v>
      </c>
    </row>
    <row r="57" spans="2:21" x14ac:dyDescent="0.4">
      <c r="B57" s="19"/>
      <c r="L57">
        <v>4700</v>
      </c>
      <c r="M57">
        <v>46.265064449999997</v>
      </c>
      <c r="N57">
        <v>2270</v>
      </c>
      <c r="O57">
        <v>25.245770459999999</v>
      </c>
      <c r="P57">
        <v>2304.56</v>
      </c>
      <c r="Q57">
        <v>10.118445772999999</v>
      </c>
      <c r="R57">
        <v>2270</v>
      </c>
      <c r="S57">
        <v>1.013830102</v>
      </c>
      <c r="T57">
        <v>3515.24</v>
      </c>
      <c r="U57">
        <v>6.9614143000000003E-2</v>
      </c>
    </row>
    <row r="58" spans="2:21" x14ac:dyDescent="0.4">
      <c r="B58" s="19"/>
      <c r="L58">
        <v>4750</v>
      </c>
      <c r="M58">
        <v>46.255044599999998</v>
      </c>
      <c r="N58">
        <v>2275</v>
      </c>
      <c r="O58">
        <v>25.259738429999999</v>
      </c>
      <c r="P58">
        <v>2310.1999999999998</v>
      </c>
      <c r="Q58">
        <v>10.121180513000001</v>
      </c>
      <c r="R58">
        <v>2275</v>
      </c>
      <c r="S58">
        <v>1.014792819</v>
      </c>
      <c r="T58">
        <v>3543.3</v>
      </c>
      <c r="U58">
        <v>7.1083867999999995E-2</v>
      </c>
    </row>
    <row r="59" spans="2:21" x14ac:dyDescent="0.4">
      <c r="B59" s="19"/>
      <c r="L59">
        <v>4800</v>
      </c>
      <c r="M59">
        <v>46.225015200000001</v>
      </c>
      <c r="N59">
        <v>2280</v>
      </c>
      <c r="O59">
        <v>25.257018510000002</v>
      </c>
      <c r="P59">
        <v>2315.84</v>
      </c>
      <c r="Q59">
        <v>10.123978407999999</v>
      </c>
      <c r="R59">
        <v>2280</v>
      </c>
      <c r="S59">
        <v>1.0159715410000001</v>
      </c>
      <c r="T59">
        <v>3571.36</v>
      </c>
      <c r="U59">
        <v>7.2676033000000001E-2</v>
      </c>
    </row>
    <row r="60" spans="2:21" x14ac:dyDescent="0.4">
      <c r="B60" s="19"/>
      <c r="L60">
        <v>4850</v>
      </c>
      <c r="M60">
        <v>46.22008065</v>
      </c>
      <c r="N60">
        <v>2285</v>
      </c>
      <c r="O60">
        <v>25.25385125</v>
      </c>
      <c r="P60">
        <v>2321.48</v>
      </c>
      <c r="Q60">
        <v>10.12683155</v>
      </c>
      <c r="R60">
        <v>2285</v>
      </c>
      <c r="S60">
        <v>1.01723681</v>
      </c>
      <c r="T60">
        <v>3599.42</v>
      </c>
      <c r="U60">
        <v>7.4225157999999999E-2</v>
      </c>
    </row>
    <row r="61" spans="2:21" x14ac:dyDescent="0.4">
      <c r="B61" s="19"/>
      <c r="L61">
        <v>4900</v>
      </c>
      <c r="M61">
        <v>46.23</v>
      </c>
      <c r="N61">
        <v>2290</v>
      </c>
      <c r="O61">
        <v>25.256688969999999</v>
      </c>
      <c r="P61">
        <v>2327.12</v>
      </c>
      <c r="Q61">
        <v>10.129722059000001</v>
      </c>
      <c r="R61">
        <v>2290</v>
      </c>
      <c r="S61">
        <v>1.0184698670000001</v>
      </c>
      <c r="T61">
        <v>3627.48</v>
      </c>
      <c r="U61">
        <v>7.5585334000000004E-2</v>
      </c>
    </row>
    <row r="62" spans="2:21" x14ac:dyDescent="0.4">
      <c r="B62" s="19"/>
      <c r="L62">
        <v>4950</v>
      </c>
      <c r="M62">
        <v>46.249728150000003</v>
      </c>
      <c r="N62">
        <v>2295</v>
      </c>
      <c r="O62">
        <v>25.262834160000001</v>
      </c>
      <c r="P62">
        <v>2332.7600000000002</v>
      </c>
      <c r="Q62">
        <v>10.132625936</v>
      </c>
      <c r="R62">
        <v>2295</v>
      </c>
      <c r="S62">
        <v>1.0195722119999999</v>
      </c>
      <c r="T62">
        <v>3655.54</v>
      </c>
      <c r="U62">
        <v>7.6657273999999997E-2</v>
      </c>
    </row>
    <row r="63" spans="2:21" x14ac:dyDescent="0.4">
      <c r="B63" s="19"/>
      <c r="L63">
        <v>5000</v>
      </c>
      <c r="M63">
        <v>46.215276750000001</v>
      </c>
      <c r="N63">
        <v>2300</v>
      </c>
      <c r="O63">
        <v>25.266714239999999</v>
      </c>
      <c r="P63">
        <v>2338.4</v>
      </c>
      <c r="Q63">
        <v>10.135517638</v>
      </c>
      <c r="R63">
        <v>2300</v>
      </c>
      <c r="S63">
        <v>1.0204829049999999</v>
      </c>
      <c r="T63">
        <v>3683.6</v>
      </c>
      <c r="U63">
        <v>7.7407045999999993E-2</v>
      </c>
    </row>
    <row r="64" spans="2:21" x14ac:dyDescent="0.4">
      <c r="B64" s="19"/>
      <c r="L64">
        <v>5050</v>
      </c>
      <c r="M64">
        <v>46.210312049999999</v>
      </c>
      <c r="N64">
        <v>2305</v>
      </c>
      <c r="O64">
        <v>25.265547689999998</v>
      </c>
      <c r="P64">
        <v>2344.04</v>
      </c>
      <c r="Q64">
        <v>10.138374474000001</v>
      </c>
      <c r="R64">
        <v>2305</v>
      </c>
      <c r="S64">
        <v>1.0211866380000001</v>
      </c>
      <c r="T64">
        <v>3711.66</v>
      </c>
      <c r="U64">
        <v>7.7871408000000003E-2</v>
      </c>
    </row>
    <row r="65" spans="2:21" x14ac:dyDescent="0.4">
      <c r="B65" s="19"/>
      <c r="L65">
        <v>5100</v>
      </c>
      <c r="M65">
        <v>46.234934549999998</v>
      </c>
      <c r="N65">
        <v>2310</v>
      </c>
      <c r="O65">
        <v>25.262700710000001</v>
      </c>
      <c r="P65">
        <v>2349.6799999999998</v>
      </c>
      <c r="Q65">
        <v>10.141179989999999</v>
      </c>
      <c r="R65">
        <v>2310</v>
      </c>
      <c r="S65">
        <v>1.021712376</v>
      </c>
      <c r="T65">
        <v>3739.72</v>
      </c>
      <c r="U65">
        <v>7.8147464E-2</v>
      </c>
    </row>
    <row r="66" spans="2:21" x14ac:dyDescent="0.4">
      <c r="B66" s="19"/>
      <c r="L66">
        <v>5150</v>
      </c>
      <c r="M66">
        <v>46.23</v>
      </c>
      <c r="N66">
        <v>2315</v>
      </c>
      <c r="O66">
        <v>25.267014589999999</v>
      </c>
      <c r="P66">
        <v>2355.3200000000002</v>
      </c>
      <c r="Q66">
        <v>10.143925829000001</v>
      </c>
      <c r="R66">
        <v>2315</v>
      </c>
      <c r="S66">
        <v>1.0221236389999999</v>
      </c>
      <c r="T66">
        <v>3767.78</v>
      </c>
      <c r="U66">
        <v>7.8368101999999995E-2</v>
      </c>
    </row>
    <row r="67" spans="2:21" x14ac:dyDescent="0.4">
      <c r="B67" s="19"/>
      <c r="L67">
        <v>5200</v>
      </c>
      <c r="M67">
        <v>46.225035300000002</v>
      </c>
      <c r="N67">
        <v>2320</v>
      </c>
      <c r="O67">
        <v>25.269060849999999</v>
      </c>
      <c r="P67">
        <v>2360.96</v>
      </c>
      <c r="Q67">
        <v>10.146611855</v>
      </c>
      <c r="R67">
        <v>2320</v>
      </c>
      <c r="S67">
        <v>1.0225080929999999</v>
      </c>
      <c r="T67">
        <v>3795.84</v>
      </c>
      <c r="U67">
        <v>7.8668365000000004E-2</v>
      </c>
    </row>
    <row r="68" spans="2:21" x14ac:dyDescent="0.4">
      <c r="B68" s="19"/>
      <c r="L68">
        <v>5250</v>
      </c>
      <c r="M68">
        <v>46.249898999999999</v>
      </c>
      <c r="N68">
        <v>2325</v>
      </c>
      <c r="O68">
        <v>25.286695730000002</v>
      </c>
      <c r="P68">
        <v>2366.6</v>
      </c>
      <c r="Q68">
        <v>10.149244715</v>
      </c>
      <c r="R68">
        <v>2325</v>
      </c>
      <c r="S68">
        <v>1.022962425</v>
      </c>
      <c r="T68">
        <v>3823.9</v>
      </c>
      <c r="U68">
        <v>7.9150419E-2</v>
      </c>
    </row>
    <row r="69" spans="2:21" x14ac:dyDescent="0.4">
      <c r="B69" s="19"/>
      <c r="L69">
        <v>5300</v>
      </c>
      <c r="M69">
        <v>46.220040449999999</v>
      </c>
      <c r="N69">
        <v>2330</v>
      </c>
      <c r="O69">
        <v>25.284477219999999</v>
      </c>
      <c r="P69">
        <v>2372.2399999999998</v>
      </c>
      <c r="Q69">
        <v>10.151835264000001</v>
      </c>
      <c r="R69">
        <v>2330</v>
      </c>
      <c r="S69">
        <v>1.0235391949999999</v>
      </c>
      <c r="T69">
        <v>3851.96</v>
      </c>
      <c r="U69">
        <v>7.9855503999999994E-2</v>
      </c>
    </row>
    <row r="70" spans="2:21" x14ac:dyDescent="0.4">
      <c r="B70" s="19"/>
      <c r="L70">
        <v>5350</v>
      </c>
      <c r="M70">
        <v>46.220040449999999</v>
      </c>
      <c r="N70">
        <v>2335</v>
      </c>
      <c r="O70">
        <v>25.281348040000001</v>
      </c>
      <c r="P70">
        <v>2377.88</v>
      </c>
      <c r="Q70">
        <v>10.154395482</v>
      </c>
      <c r="R70">
        <v>2335</v>
      </c>
      <c r="S70">
        <v>1.0242552380000001</v>
      </c>
      <c r="T70">
        <v>3880.02</v>
      </c>
      <c r="U70">
        <v>8.0749710000000002E-2</v>
      </c>
    </row>
    <row r="71" spans="2:21" x14ac:dyDescent="0.4">
      <c r="B71" s="19"/>
      <c r="L71">
        <v>5400</v>
      </c>
      <c r="M71">
        <v>46.23</v>
      </c>
      <c r="N71">
        <v>2340</v>
      </c>
      <c r="O71">
        <v>25.28174662</v>
      </c>
      <c r="P71">
        <v>2383.52</v>
      </c>
      <c r="Q71">
        <v>10.156935527</v>
      </c>
      <c r="R71">
        <v>2340</v>
      </c>
      <c r="S71">
        <v>1.025088346</v>
      </c>
      <c r="T71">
        <v>3908.08</v>
      </c>
      <c r="U71">
        <v>8.1727157999999994E-2</v>
      </c>
    </row>
    <row r="72" spans="2:21" x14ac:dyDescent="0.4">
      <c r="B72" s="19"/>
      <c r="L72">
        <v>5450</v>
      </c>
      <c r="M72">
        <v>46.249818599999998</v>
      </c>
      <c r="N72">
        <v>2345</v>
      </c>
      <c r="O72">
        <v>25.28452313</v>
      </c>
      <c r="P72">
        <v>2389.16</v>
      </c>
      <c r="Q72">
        <v>10.159461508</v>
      </c>
      <c r="R72">
        <v>2345</v>
      </c>
      <c r="S72">
        <v>1.0259774020000001</v>
      </c>
      <c r="T72">
        <v>3936.14</v>
      </c>
      <c r="U72">
        <v>8.2629926000000006E-2</v>
      </c>
    </row>
    <row r="73" spans="2:21" x14ac:dyDescent="0.4">
      <c r="B73" s="19"/>
      <c r="L73">
        <v>5500</v>
      </c>
      <c r="M73">
        <v>46.274420999999997</v>
      </c>
      <c r="N73">
        <v>2350</v>
      </c>
      <c r="O73">
        <v>25.289315299999998</v>
      </c>
      <c r="P73">
        <v>2394.8000000000002</v>
      </c>
      <c r="Q73">
        <v>10.161974363000001</v>
      </c>
      <c r="R73">
        <v>2350</v>
      </c>
      <c r="S73">
        <v>1.0268288969999999</v>
      </c>
      <c r="T73">
        <v>3964.2</v>
      </c>
      <c r="U73">
        <v>8.3280025999999993E-2</v>
      </c>
    </row>
    <row r="74" spans="2:21" x14ac:dyDescent="0.4">
      <c r="B74" s="19"/>
      <c r="L74">
        <v>5550</v>
      </c>
      <c r="M74">
        <v>46.244783550000001</v>
      </c>
      <c r="N74">
        <v>2355</v>
      </c>
      <c r="O74">
        <v>25.29588897</v>
      </c>
      <c r="P74">
        <v>2400.44</v>
      </c>
      <c r="Q74">
        <v>10.164470002</v>
      </c>
      <c r="R74">
        <v>2355</v>
      </c>
      <c r="S74">
        <v>1.0275303</v>
      </c>
      <c r="T74">
        <v>3992.26</v>
      </c>
      <c r="U74">
        <v>8.3516023999999994E-2</v>
      </c>
    </row>
    <row r="75" spans="2:21" x14ac:dyDescent="0.4">
      <c r="B75" s="19"/>
      <c r="L75">
        <v>5600</v>
      </c>
      <c r="M75">
        <v>46.264411199999998</v>
      </c>
      <c r="N75">
        <v>2360</v>
      </c>
      <c r="O75">
        <v>25.304079000000002</v>
      </c>
      <c r="P75">
        <v>2406.08</v>
      </c>
      <c r="Q75">
        <v>10.166940601</v>
      </c>
      <c r="R75">
        <v>2360</v>
      </c>
      <c r="S75">
        <v>1.0279699099999999</v>
      </c>
      <c r="T75">
        <v>4020.32</v>
      </c>
      <c r="U75">
        <v>8.3226086000000005E-2</v>
      </c>
    </row>
    <row r="76" spans="2:21" x14ac:dyDescent="0.4">
      <c r="B76" s="19"/>
      <c r="L76">
        <v>5650</v>
      </c>
      <c r="M76">
        <v>46.254592350000003</v>
      </c>
      <c r="N76">
        <v>2365</v>
      </c>
      <c r="O76">
        <v>25.308438429999999</v>
      </c>
      <c r="P76">
        <v>2411.7199999999998</v>
      </c>
      <c r="Q76">
        <v>10.169376715</v>
      </c>
      <c r="R76">
        <v>2365</v>
      </c>
      <c r="S76">
        <v>1.0280368310000001</v>
      </c>
      <c r="T76">
        <v>4048.38</v>
      </c>
      <c r="U76">
        <v>8.2370555999999998E-2</v>
      </c>
    </row>
    <row r="77" spans="2:21" x14ac:dyDescent="0.4">
      <c r="B77" s="19"/>
      <c r="L77">
        <v>5700</v>
      </c>
      <c r="M77">
        <v>46.264401149999998</v>
      </c>
      <c r="N77">
        <v>2370</v>
      </c>
      <c r="O77">
        <v>25.313634159999999</v>
      </c>
      <c r="P77">
        <v>2417.36</v>
      </c>
      <c r="Q77">
        <v>10.171769722000001</v>
      </c>
      <c r="R77">
        <v>2370</v>
      </c>
      <c r="S77">
        <v>1.0277125869999999</v>
      </c>
      <c r="T77">
        <v>4076.44</v>
      </c>
      <c r="U77">
        <v>8.0990052000000007E-2</v>
      </c>
    </row>
    <row r="78" spans="2:21" x14ac:dyDescent="0.4">
      <c r="B78" s="19"/>
      <c r="L78">
        <v>5750</v>
      </c>
      <c r="M78">
        <v>46.225075500000003</v>
      </c>
      <c r="N78">
        <v>2375</v>
      </c>
      <c r="O78">
        <v>25.31895587</v>
      </c>
      <c r="P78">
        <v>2423</v>
      </c>
      <c r="Q78">
        <v>10.174114082999999</v>
      </c>
      <c r="R78">
        <v>2375</v>
      </c>
      <c r="S78">
        <v>1.0270986</v>
      </c>
      <c r="T78">
        <v>4104.5</v>
      </c>
      <c r="U78">
        <v>7.9198692000000001E-2</v>
      </c>
    </row>
    <row r="79" spans="2:21" x14ac:dyDescent="0.4">
      <c r="B79" s="19"/>
      <c r="L79">
        <v>5800</v>
      </c>
      <c r="M79">
        <v>46.205367449999997</v>
      </c>
      <c r="N79">
        <v>2380</v>
      </c>
      <c r="O79">
        <v>25.324170819999999</v>
      </c>
      <c r="P79">
        <v>2428.64</v>
      </c>
      <c r="Q79">
        <v>10.176408950000001</v>
      </c>
      <c r="R79">
        <v>2380</v>
      </c>
      <c r="S79">
        <v>1.026328264</v>
      </c>
      <c r="T79">
        <v>4132.5600000000004</v>
      </c>
      <c r="U79">
        <v>7.7165435000000004E-2</v>
      </c>
    </row>
    <row r="80" spans="2:21" x14ac:dyDescent="0.4">
      <c r="B80" s="19"/>
      <c r="L80">
        <v>5850</v>
      </c>
      <c r="M80">
        <v>46.294289849999998</v>
      </c>
      <c r="N80">
        <v>2385</v>
      </c>
      <c r="O80">
        <v>25.323974379999999</v>
      </c>
      <c r="P80">
        <v>2434.2800000000002</v>
      </c>
      <c r="Q80">
        <v>10.178658835</v>
      </c>
      <c r="R80">
        <v>2385</v>
      </c>
      <c r="S80">
        <v>1.025563802</v>
      </c>
      <c r="T80">
        <v>4160.62</v>
      </c>
      <c r="U80">
        <v>7.5088690999999999E-2</v>
      </c>
    </row>
    <row r="81" spans="2:21" x14ac:dyDescent="0.4">
      <c r="B81" s="19"/>
      <c r="L81">
        <v>5900</v>
      </c>
      <c r="M81">
        <v>46.2697176</v>
      </c>
      <c r="N81">
        <v>2390</v>
      </c>
      <c r="O81">
        <v>25.321283990000001</v>
      </c>
      <c r="P81">
        <v>2439.92</v>
      </c>
      <c r="Q81">
        <v>10.180873276</v>
      </c>
      <c r="R81">
        <v>2390</v>
      </c>
      <c r="S81">
        <v>1.024962395</v>
      </c>
      <c r="T81">
        <v>4188.68</v>
      </c>
      <c r="U81">
        <v>7.3170068000000005E-2</v>
      </c>
    </row>
    <row r="82" spans="2:21" x14ac:dyDescent="0.4">
      <c r="B82" s="19"/>
      <c r="L82">
        <v>5950</v>
      </c>
      <c r="M82">
        <v>46.284742350000002</v>
      </c>
      <c r="N82">
        <v>2395</v>
      </c>
      <c r="O82">
        <v>25.322963699999999</v>
      </c>
      <c r="P82">
        <v>2445.56</v>
      </c>
      <c r="Q82">
        <v>10.18306565</v>
      </c>
      <c r="R82">
        <v>2395</v>
      </c>
      <c r="S82">
        <v>1.024644742</v>
      </c>
      <c r="T82">
        <v>4216.74</v>
      </c>
      <c r="U82">
        <v>7.1592152000000006E-2</v>
      </c>
    </row>
    <row r="83" spans="2:21" x14ac:dyDescent="0.4">
      <c r="B83" s="19"/>
      <c r="L83">
        <v>6000</v>
      </c>
      <c r="M83">
        <v>46.239959550000002</v>
      </c>
      <c r="N83">
        <v>2400</v>
      </c>
      <c r="O83">
        <v>25.328399999999998</v>
      </c>
      <c r="P83">
        <v>2451.1999999999998</v>
      </c>
      <c r="Q83">
        <v>10.185251453999999</v>
      </c>
      <c r="R83">
        <v>2400</v>
      </c>
      <c r="S83">
        <v>1.024672085</v>
      </c>
      <c r="T83">
        <v>4244.8</v>
      </c>
      <c r="U83">
        <v>7.050331E-2</v>
      </c>
    </row>
    <row r="84" spans="2:21" x14ac:dyDescent="0.4">
      <c r="B84" s="19"/>
      <c r="L84">
        <v>6050</v>
      </c>
      <c r="M84">
        <v>46.239989700000002</v>
      </c>
      <c r="N84">
        <v>2405</v>
      </c>
      <c r="O84">
        <v>25.328316730000001</v>
      </c>
      <c r="P84">
        <v>2456.84</v>
      </c>
      <c r="Q84">
        <v>10.187446427999999</v>
      </c>
      <c r="R84">
        <v>2405</v>
      </c>
      <c r="S84">
        <v>1.025036431</v>
      </c>
      <c r="T84">
        <v>4272.8599999999997</v>
      </c>
      <c r="U84">
        <v>7.0010069999999994E-2</v>
      </c>
    </row>
    <row r="85" spans="2:21" x14ac:dyDescent="0.4">
      <c r="B85" s="19"/>
      <c r="L85">
        <v>6100</v>
      </c>
      <c r="M85">
        <v>46.244964449999998</v>
      </c>
      <c r="N85">
        <v>2410</v>
      </c>
      <c r="O85">
        <v>25.32716014</v>
      </c>
      <c r="P85">
        <v>2462.48</v>
      </c>
      <c r="Q85">
        <v>10.189664878</v>
      </c>
      <c r="R85">
        <v>2410</v>
      </c>
      <c r="S85">
        <v>1.025674618</v>
      </c>
      <c r="T85">
        <v>4300.92</v>
      </c>
      <c r="U85">
        <v>7.0175654000000004E-2</v>
      </c>
    </row>
    <row r="86" spans="2:21" x14ac:dyDescent="0.4">
      <c r="B86" s="19"/>
      <c r="L86">
        <v>6150</v>
      </c>
      <c r="M86">
        <v>46.24992915</v>
      </c>
      <c r="N86">
        <v>2415</v>
      </c>
      <c r="O86">
        <v>25.331654449999998</v>
      </c>
      <c r="P86">
        <v>2468.12</v>
      </c>
      <c r="Q86">
        <v>10.1919184</v>
      </c>
      <c r="R86">
        <v>2415</v>
      </c>
      <c r="S86">
        <v>1.0264539539999999</v>
      </c>
      <c r="T86">
        <v>4328.9799999999996</v>
      </c>
      <c r="U86">
        <v>7.1022028000000001E-2</v>
      </c>
    </row>
    <row r="87" spans="2:21" x14ac:dyDescent="0.4">
      <c r="B87" s="19"/>
      <c r="L87">
        <v>6200</v>
      </c>
      <c r="M87">
        <v>46.234964699999999</v>
      </c>
      <c r="N87">
        <v>2420</v>
      </c>
      <c r="O87">
        <v>25.336165479999998</v>
      </c>
      <c r="P87">
        <v>2473.7600000000002</v>
      </c>
      <c r="Q87">
        <v>10.194215098999999</v>
      </c>
      <c r="R87">
        <v>2420</v>
      </c>
      <c r="S87">
        <v>1.0272509110000001</v>
      </c>
      <c r="T87">
        <v>4357.04</v>
      </c>
      <c r="U87">
        <v>7.2532746999999995E-2</v>
      </c>
    </row>
    <row r="88" spans="2:21" x14ac:dyDescent="0.4">
      <c r="B88" s="19"/>
      <c r="L88">
        <v>6250</v>
      </c>
      <c r="M88">
        <v>46.225055400000002</v>
      </c>
      <c r="N88">
        <v>2425</v>
      </c>
      <c r="O88">
        <v>25.341734880000001</v>
      </c>
      <c r="P88">
        <v>2479.4</v>
      </c>
      <c r="Q88">
        <v>10.196559234</v>
      </c>
      <c r="R88">
        <v>2425</v>
      </c>
      <c r="S88">
        <v>1.027998948</v>
      </c>
      <c r="T88">
        <v>4385.1000000000004</v>
      </c>
      <c r="U88">
        <v>7.4654752000000005E-2</v>
      </c>
    </row>
    <row r="89" spans="2:21" x14ac:dyDescent="0.4">
      <c r="B89" s="19"/>
      <c r="L89">
        <v>6300</v>
      </c>
      <c r="M89">
        <v>46.210312049999999</v>
      </c>
      <c r="N89">
        <v>2430</v>
      </c>
      <c r="O89">
        <v>25.34686228</v>
      </c>
      <c r="P89">
        <v>2485.04</v>
      </c>
      <c r="Q89">
        <v>10.198951263</v>
      </c>
      <c r="R89">
        <v>2430</v>
      </c>
      <c r="S89">
        <v>1.028671052</v>
      </c>
      <c r="T89">
        <v>4413.16</v>
      </c>
      <c r="U89">
        <v>7.7298697E-2</v>
      </c>
    </row>
    <row r="90" spans="2:21" x14ac:dyDescent="0.4">
      <c r="B90" s="19"/>
      <c r="L90">
        <v>6350</v>
      </c>
      <c r="M90">
        <v>46.205447849999999</v>
      </c>
      <c r="N90">
        <v>2435</v>
      </c>
      <c r="O90">
        <v>25.34938043</v>
      </c>
      <c r="P90">
        <v>2490.6799999999998</v>
      </c>
      <c r="Q90">
        <v>10.201388262</v>
      </c>
      <c r="R90">
        <v>2435</v>
      </c>
      <c r="S90">
        <v>1.0292725620000001</v>
      </c>
      <c r="T90">
        <v>4441.22</v>
      </c>
      <c r="U90">
        <v>8.0338889999999996E-2</v>
      </c>
    </row>
    <row r="91" spans="2:21" x14ac:dyDescent="0.4">
      <c r="B91" s="19"/>
      <c r="L91">
        <v>6400</v>
      </c>
      <c r="M91">
        <v>46.176282749999999</v>
      </c>
      <c r="N91">
        <v>2440</v>
      </c>
      <c r="O91">
        <v>25.349996090000001</v>
      </c>
      <c r="P91">
        <v>2496.3200000000002</v>
      </c>
      <c r="Q91">
        <v>10.203864888</v>
      </c>
      <c r="R91">
        <v>2440</v>
      </c>
      <c r="S91">
        <v>1.029827652</v>
      </c>
      <c r="T91">
        <v>4469.28</v>
      </c>
      <c r="U91">
        <v>8.3614998999999995E-2</v>
      </c>
    </row>
    <row r="92" spans="2:21" x14ac:dyDescent="0.4">
      <c r="B92" s="19"/>
      <c r="L92">
        <v>6450</v>
      </c>
      <c r="M92">
        <v>46.210543199999996</v>
      </c>
      <c r="N92">
        <v>2445</v>
      </c>
      <c r="O92">
        <v>25.35089146</v>
      </c>
      <c r="P92">
        <v>2501.96</v>
      </c>
      <c r="Q92">
        <v>10.206375113</v>
      </c>
      <c r="R92">
        <v>2445</v>
      </c>
      <c r="S92">
        <v>1.0303637649999999</v>
      </c>
      <c r="T92">
        <v>4497.34</v>
      </c>
      <c r="U92">
        <v>8.6937943000000004E-2</v>
      </c>
    </row>
    <row r="93" spans="2:21" x14ac:dyDescent="0.4">
      <c r="B93" s="19"/>
      <c r="L93">
        <v>6500</v>
      </c>
      <c r="M93">
        <v>46.23</v>
      </c>
      <c r="N93">
        <v>2450</v>
      </c>
      <c r="O93">
        <v>25.350211739999999</v>
      </c>
      <c r="P93">
        <v>2507.6</v>
      </c>
      <c r="Q93">
        <v>10.208914933000001</v>
      </c>
      <c r="R93">
        <v>2450</v>
      </c>
      <c r="S93">
        <v>1.0308981850000001</v>
      </c>
      <c r="T93">
        <v>4525.3999999999996</v>
      </c>
      <c r="U93">
        <v>9.0101775999999995E-2</v>
      </c>
    </row>
    <row r="94" spans="2:21" x14ac:dyDescent="0.4">
      <c r="B94" s="19"/>
      <c r="L94">
        <v>6550</v>
      </c>
      <c r="M94">
        <v>46.239678150000003</v>
      </c>
      <c r="N94">
        <v>2455</v>
      </c>
      <c r="O94">
        <v>25.359108540000001</v>
      </c>
      <c r="P94">
        <v>2513.2399999999998</v>
      </c>
      <c r="Q94">
        <v>10.211486059</v>
      </c>
      <c r="R94">
        <v>2455</v>
      </c>
      <c r="S94">
        <v>1.0314294719999999</v>
      </c>
      <c r="T94">
        <v>4553.46</v>
      </c>
      <c r="U94">
        <v>9.2901945999999999E-2</v>
      </c>
    </row>
    <row r="95" spans="2:21" x14ac:dyDescent="0.4">
      <c r="B95" s="19"/>
      <c r="L95">
        <v>6600</v>
      </c>
      <c r="M95">
        <v>46.224995100000001</v>
      </c>
      <c r="N95">
        <v>2460</v>
      </c>
      <c r="O95">
        <v>25.3569484</v>
      </c>
      <c r="P95">
        <v>2518.88</v>
      </c>
      <c r="Q95">
        <v>10.214100111</v>
      </c>
      <c r="R95">
        <v>2460</v>
      </c>
      <c r="S95">
        <v>1.0319363399999999</v>
      </c>
      <c r="T95">
        <v>4581.5200000000004</v>
      </c>
      <c r="U95">
        <v>9.5158484000000002E-2</v>
      </c>
    </row>
    <row r="96" spans="2:21" x14ac:dyDescent="0.4">
      <c r="B96" s="19"/>
      <c r="L96">
        <v>6650</v>
      </c>
      <c r="M96">
        <v>46.194945599999997</v>
      </c>
      <c r="N96">
        <v>2465</v>
      </c>
      <c r="O96">
        <v>25.36071922</v>
      </c>
      <c r="P96">
        <v>2524.52</v>
      </c>
      <c r="Q96">
        <v>10.216782354999999</v>
      </c>
      <c r="R96">
        <v>2465</v>
      </c>
      <c r="S96">
        <v>1.0324017190000001</v>
      </c>
      <c r="T96">
        <v>4609.58</v>
      </c>
      <c r="U96">
        <v>9.6740848000000004E-2</v>
      </c>
    </row>
    <row r="97" spans="2:21" x14ac:dyDescent="0.4">
      <c r="B97" s="19"/>
      <c r="L97">
        <v>6700</v>
      </c>
      <c r="M97">
        <v>46.204965450000003</v>
      </c>
      <c r="N97">
        <v>2470</v>
      </c>
      <c r="O97">
        <v>25.36969573</v>
      </c>
      <c r="P97">
        <v>2530.16</v>
      </c>
      <c r="Q97">
        <v>10.219573544999999</v>
      </c>
      <c r="R97">
        <v>2470</v>
      </c>
      <c r="S97">
        <v>1.0328201400000001</v>
      </c>
      <c r="T97">
        <v>4637.6400000000003</v>
      </c>
      <c r="U97">
        <v>9.758986E-2</v>
      </c>
    </row>
    <row r="98" spans="2:21" x14ac:dyDescent="0.4">
      <c r="B98" s="19"/>
      <c r="L98">
        <v>6750</v>
      </c>
      <c r="M98">
        <v>46.24506495</v>
      </c>
      <c r="N98">
        <v>2475</v>
      </c>
      <c r="O98">
        <v>25.377477219999999</v>
      </c>
      <c r="P98">
        <v>2535.8000000000002</v>
      </c>
      <c r="Q98">
        <v>10.22252832</v>
      </c>
      <c r="R98">
        <v>2475</v>
      </c>
      <c r="S98">
        <v>1.0331985100000001</v>
      </c>
      <c r="T98">
        <v>4665.7</v>
      </c>
      <c r="U98">
        <v>9.7731809000000003E-2</v>
      </c>
    </row>
    <row r="99" spans="2:21" x14ac:dyDescent="0.4">
      <c r="B99" s="19"/>
      <c r="L99">
        <v>6800</v>
      </c>
      <c r="M99">
        <v>46.219909800000003</v>
      </c>
      <c r="N99">
        <v>2480</v>
      </c>
      <c r="O99">
        <v>25.381745909999999</v>
      </c>
      <c r="P99">
        <v>2541.44</v>
      </c>
      <c r="Q99">
        <v>10.225708941000001</v>
      </c>
      <c r="R99">
        <v>2480</v>
      </c>
      <c r="S99">
        <v>1.033550347</v>
      </c>
      <c r="T99">
        <v>4693.76</v>
      </c>
      <c r="U99">
        <v>9.7280611000000003E-2</v>
      </c>
    </row>
    <row r="100" spans="2:21" x14ac:dyDescent="0.4">
      <c r="B100" s="19"/>
      <c r="L100">
        <v>6850</v>
      </c>
      <c r="M100">
        <v>46.250230649999999</v>
      </c>
      <c r="N100">
        <v>2485</v>
      </c>
      <c r="O100">
        <v>25.38438648</v>
      </c>
      <c r="P100">
        <v>2547.08</v>
      </c>
      <c r="Q100">
        <v>10.229174124</v>
      </c>
      <c r="R100">
        <v>2485</v>
      </c>
      <c r="S100">
        <v>1.0338863119999999</v>
      </c>
      <c r="T100">
        <v>4721.82</v>
      </c>
      <c r="U100">
        <v>9.6425800000000006E-2</v>
      </c>
    </row>
    <row r="101" spans="2:21" x14ac:dyDescent="0.4">
      <c r="B101" s="19"/>
      <c r="L101">
        <v>6900</v>
      </c>
      <c r="M101">
        <v>46.219889700000003</v>
      </c>
      <c r="N101">
        <v>2490</v>
      </c>
      <c r="O101">
        <v>25.384851600000001</v>
      </c>
      <c r="P101">
        <v>2552.7199999999998</v>
      </c>
      <c r="Q101">
        <v>10.232964065999999</v>
      </c>
      <c r="R101">
        <v>2490</v>
      </c>
      <c r="S101">
        <v>1.0342039240000001</v>
      </c>
      <c r="T101">
        <v>4749.88</v>
      </c>
      <c r="U101">
        <v>9.5406796000000002E-2</v>
      </c>
    </row>
    <row r="102" spans="2:21" x14ac:dyDescent="0.4">
      <c r="B102" s="19"/>
      <c r="L102">
        <v>6950</v>
      </c>
      <c r="M102">
        <v>46.2048147</v>
      </c>
      <c r="N102">
        <v>2495</v>
      </c>
      <c r="O102">
        <v>25.377565480000001</v>
      </c>
      <c r="P102">
        <v>2558.36</v>
      </c>
      <c r="Q102">
        <v>10.237084254000001</v>
      </c>
      <c r="R102">
        <v>2495</v>
      </c>
      <c r="S102">
        <v>1.0344795819999999</v>
      </c>
      <c r="T102">
        <v>4777.9399999999996</v>
      </c>
      <c r="U102">
        <v>9.4476836999999994E-2</v>
      </c>
    </row>
    <row r="103" spans="2:21" x14ac:dyDescent="0.4">
      <c r="B103" s="19"/>
      <c r="L103">
        <v>7000</v>
      </c>
      <c r="M103">
        <v>46.209930149999998</v>
      </c>
      <c r="N103">
        <v>2500</v>
      </c>
      <c r="O103">
        <v>25.38512776</v>
      </c>
      <c r="P103">
        <v>2564</v>
      </c>
      <c r="Q103">
        <v>10.241491837</v>
      </c>
      <c r="R103">
        <v>2500</v>
      </c>
      <c r="S103">
        <v>1.0346594849999999</v>
      </c>
      <c r="T103">
        <v>4806</v>
      </c>
      <c r="U103">
        <v>9.3862413000000006E-2</v>
      </c>
    </row>
    <row r="104" spans="2:21" x14ac:dyDescent="0.4">
      <c r="B104" s="19"/>
      <c r="L104">
        <v>7050</v>
      </c>
      <c r="M104">
        <v>46.209980399999999</v>
      </c>
      <c r="N104">
        <v>2505</v>
      </c>
      <c r="O104">
        <v>25.390202850000001</v>
      </c>
      <c r="P104">
        <v>2569.64</v>
      </c>
      <c r="Q104">
        <v>10.246088676999999</v>
      </c>
      <c r="R104">
        <v>2505</v>
      </c>
      <c r="S104">
        <v>1.0346583949999999</v>
      </c>
      <c r="T104">
        <v>4834.0600000000004</v>
      </c>
      <c r="U104">
        <v>9.3725477000000001E-2</v>
      </c>
    </row>
    <row r="105" spans="2:21" x14ac:dyDescent="0.4">
      <c r="B105" s="19"/>
      <c r="L105">
        <v>7100</v>
      </c>
      <c r="M105">
        <v>46.220030399999999</v>
      </c>
      <c r="N105">
        <v>2510</v>
      </c>
      <c r="O105">
        <v>25.394213520000001</v>
      </c>
      <c r="P105">
        <v>2575.2800000000002</v>
      </c>
      <c r="Q105">
        <v>10.250724485999999</v>
      </c>
      <c r="R105">
        <v>2510</v>
      </c>
      <c r="S105">
        <v>1.034433374</v>
      </c>
      <c r="T105">
        <v>4862.12</v>
      </c>
      <c r="U105">
        <v>9.4135696000000005E-2</v>
      </c>
    </row>
    <row r="106" spans="2:21" x14ac:dyDescent="0.4">
      <c r="B106" s="19"/>
      <c r="L106">
        <v>7150</v>
      </c>
      <c r="M106">
        <v>46.234974749999999</v>
      </c>
      <c r="N106">
        <v>2515</v>
      </c>
      <c r="O106">
        <v>25.395873309999999</v>
      </c>
      <c r="P106">
        <v>2580.92</v>
      </c>
      <c r="Q106">
        <v>10.255211601999999</v>
      </c>
      <c r="R106">
        <v>2515</v>
      </c>
      <c r="S106">
        <v>1.033962112</v>
      </c>
      <c r="T106">
        <v>4890.18</v>
      </c>
      <c r="U106">
        <v>9.5058385999999995E-2</v>
      </c>
    </row>
    <row r="107" spans="2:21" x14ac:dyDescent="0.4">
      <c r="B107" s="19"/>
      <c r="L107">
        <v>7200</v>
      </c>
      <c r="M107">
        <v>46.20516645</v>
      </c>
      <c r="N107">
        <v>2520</v>
      </c>
      <c r="O107">
        <v>25.393566549999999</v>
      </c>
      <c r="P107">
        <v>2586.56</v>
      </c>
      <c r="Q107">
        <v>10.259350308</v>
      </c>
      <c r="R107">
        <v>2520</v>
      </c>
      <c r="S107">
        <v>1.033259597</v>
      </c>
      <c r="T107">
        <v>4918.24</v>
      </c>
      <c r="U107">
        <v>9.6360950000000001E-2</v>
      </c>
    </row>
    <row r="108" spans="2:21" x14ac:dyDescent="0.4">
      <c r="B108" s="19"/>
      <c r="L108">
        <v>7250</v>
      </c>
      <c r="M108">
        <v>46.210171350000003</v>
      </c>
      <c r="N108">
        <v>2525</v>
      </c>
      <c r="O108">
        <v>25.39332349</v>
      </c>
      <c r="P108">
        <v>2592.1999999999998</v>
      </c>
      <c r="Q108">
        <v>10.262960721000001</v>
      </c>
      <c r="R108">
        <v>2525</v>
      </c>
      <c r="S108">
        <v>1.032377213</v>
      </c>
      <c r="T108">
        <v>4946.3</v>
      </c>
      <c r="U108">
        <v>9.7837031000000005E-2</v>
      </c>
    </row>
    <row r="109" spans="2:21" x14ac:dyDescent="0.4">
      <c r="B109" s="19"/>
      <c r="L109">
        <v>7300</v>
      </c>
      <c r="M109">
        <v>46.190413049999997</v>
      </c>
      <c r="N109">
        <v>2530</v>
      </c>
      <c r="O109">
        <v>25.4000032</v>
      </c>
      <c r="P109">
        <v>2597.84</v>
      </c>
      <c r="Q109">
        <v>10.265915101999999</v>
      </c>
      <c r="R109">
        <v>2530</v>
      </c>
      <c r="S109">
        <v>1.0313948799999999</v>
      </c>
      <c r="T109">
        <v>4974.3599999999997</v>
      </c>
      <c r="U109">
        <v>9.9244135999999997E-2</v>
      </c>
    </row>
    <row r="110" spans="2:21" x14ac:dyDescent="0.4">
      <c r="B110" s="19"/>
      <c r="L110">
        <v>7350</v>
      </c>
      <c r="M110">
        <v>46.215176249999999</v>
      </c>
      <c r="N110">
        <v>2535</v>
      </c>
      <c r="O110">
        <v>25.409593950000001</v>
      </c>
      <c r="P110">
        <v>2603.48</v>
      </c>
      <c r="Q110">
        <v>10.268163450999999</v>
      </c>
      <c r="R110">
        <v>2535</v>
      </c>
      <c r="S110">
        <v>1.030408496</v>
      </c>
      <c r="T110">
        <v>5002.42</v>
      </c>
      <c r="U110">
        <v>0.100347811</v>
      </c>
    </row>
    <row r="111" spans="2:21" x14ac:dyDescent="0.4">
      <c r="B111" s="19"/>
      <c r="L111">
        <v>7400</v>
      </c>
      <c r="M111">
        <v>46.19545815</v>
      </c>
      <c r="N111">
        <v>2540</v>
      </c>
      <c r="O111">
        <v>25.41392776</v>
      </c>
      <c r="P111">
        <v>2609.12</v>
      </c>
      <c r="Q111">
        <v>10.269746133</v>
      </c>
      <c r="R111">
        <v>2540</v>
      </c>
      <c r="S111">
        <v>1.0295154449999999</v>
      </c>
      <c r="T111">
        <v>5030.4799999999996</v>
      </c>
      <c r="U111">
        <v>0.100964148</v>
      </c>
    </row>
    <row r="112" spans="2:21" x14ac:dyDescent="0.4">
      <c r="B112" s="19"/>
      <c r="L112">
        <v>7450</v>
      </c>
      <c r="M112">
        <v>46.23</v>
      </c>
      <c r="N112">
        <v>2545</v>
      </c>
      <c r="O112">
        <v>25.407966900000002</v>
      </c>
      <c r="P112">
        <v>2614.7600000000002</v>
      </c>
      <c r="Q112">
        <v>10.270789742</v>
      </c>
      <c r="R112">
        <v>2545</v>
      </c>
      <c r="S112">
        <v>1.0288095420000001</v>
      </c>
      <c r="T112">
        <v>5058.54</v>
      </c>
      <c r="U112">
        <v>0.100992818</v>
      </c>
    </row>
    <row r="113" spans="2:21" x14ac:dyDescent="0.4">
      <c r="B113" s="19"/>
      <c r="L113">
        <v>7500</v>
      </c>
      <c r="M113">
        <v>46.23</v>
      </c>
      <c r="N113">
        <v>2550</v>
      </c>
      <c r="O113">
        <v>25.40338968</v>
      </c>
      <c r="P113">
        <v>2620.4</v>
      </c>
      <c r="Q113">
        <v>10.271486128999999</v>
      </c>
      <c r="R113">
        <v>2550</v>
      </c>
      <c r="S113">
        <v>1.028382908</v>
      </c>
      <c r="T113">
        <v>5086.6000000000004</v>
      </c>
      <c r="U113">
        <v>0.10043466500000001</v>
      </c>
    </row>
    <row r="114" spans="2:21" x14ac:dyDescent="0.4">
      <c r="B114" s="19"/>
      <c r="L114">
        <v>7550</v>
      </c>
      <c r="M114">
        <v>46.22008065</v>
      </c>
      <c r="N114">
        <v>2555</v>
      </c>
      <c r="O114">
        <v>25.414922059999999</v>
      </c>
      <c r="P114">
        <v>2626.04</v>
      </c>
      <c r="Q114">
        <v>10.272058488000001</v>
      </c>
      <c r="R114">
        <v>2555</v>
      </c>
      <c r="S114">
        <v>1.028247334</v>
      </c>
      <c r="T114">
        <v>5114.66</v>
      </c>
      <c r="U114">
        <v>9.9390936999999999E-2</v>
      </c>
    </row>
    <row r="115" spans="2:21" x14ac:dyDescent="0.4">
      <c r="B115" s="19"/>
      <c r="L115">
        <v>7600</v>
      </c>
      <c r="M115">
        <v>46.23</v>
      </c>
      <c r="N115">
        <v>2560</v>
      </c>
      <c r="O115">
        <v>25.42115445</v>
      </c>
      <c r="P115">
        <v>2631.68</v>
      </c>
      <c r="Q115">
        <v>10.272721560000001</v>
      </c>
      <c r="R115">
        <v>2560</v>
      </c>
      <c r="S115">
        <v>1.028417039</v>
      </c>
      <c r="T115">
        <v>5142.72</v>
      </c>
      <c r="U115">
        <v>9.8044652999999996E-2</v>
      </c>
    </row>
    <row r="116" spans="2:21" x14ac:dyDescent="0.4">
      <c r="B116" s="19"/>
      <c r="L116">
        <v>7650</v>
      </c>
      <c r="M116">
        <v>46.205015699999997</v>
      </c>
      <c r="N116">
        <v>2565</v>
      </c>
      <c r="O116">
        <v>25.424375090000002</v>
      </c>
      <c r="P116">
        <v>2637.32</v>
      </c>
      <c r="Q116">
        <v>10.273644561999999</v>
      </c>
      <c r="R116">
        <v>2565</v>
      </c>
      <c r="S116">
        <v>1.02889176</v>
      </c>
      <c r="T116">
        <v>5170.78</v>
      </c>
      <c r="U116">
        <v>9.6627868000000006E-2</v>
      </c>
    </row>
    <row r="117" spans="2:21" x14ac:dyDescent="0.4">
      <c r="B117" s="19"/>
      <c r="L117">
        <v>7700</v>
      </c>
      <c r="M117">
        <v>46.224985050000001</v>
      </c>
      <c r="N117">
        <v>2570</v>
      </c>
      <c r="O117">
        <v>25.42660819</v>
      </c>
      <c r="P117">
        <v>2642.96</v>
      </c>
      <c r="Q117">
        <v>10.274924882000001</v>
      </c>
      <c r="R117">
        <v>2570</v>
      </c>
      <c r="S117">
        <v>1.0296587109999999</v>
      </c>
      <c r="T117">
        <v>5198.84</v>
      </c>
      <c r="U117">
        <v>9.5381043999999998E-2</v>
      </c>
    </row>
    <row r="118" spans="2:21" x14ac:dyDescent="0.4">
      <c r="B118" s="19"/>
      <c r="L118">
        <v>7750</v>
      </c>
      <c r="M118">
        <v>46.194865200000002</v>
      </c>
      <c r="N118">
        <v>2575</v>
      </c>
      <c r="O118">
        <v>25.42830214</v>
      </c>
      <c r="P118">
        <v>2648.6</v>
      </c>
      <c r="Q118">
        <v>10.276577953</v>
      </c>
      <c r="R118">
        <v>2575</v>
      </c>
      <c r="S118">
        <v>1.030694078</v>
      </c>
      <c r="T118">
        <v>5226.8999999999996</v>
      </c>
      <c r="U118">
        <v>9.4511966000000003E-2</v>
      </c>
    </row>
    <row r="119" spans="2:21" x14ac:dyDescent="0.4">
      <c r="B119" s="19"/>
      <c r="L119">
        <v>7800</v>
      </c>
      <c r="M119">
        <v>46.199890199999999</v>
      </c>
      <c r="N119">
        <v>2580</v>
      </c>
      <c r="O119">
        <v>25.43125053</v>
      </c>
      <c r="P119">
        <v>2654.24</v>
      </c>
      <c r="Q119">
        <v>10.278544823000001</v>
      </c>
      <c r="R119">
        <v>2580</v>
      </c>
      <c r="S119">
        <v>1.03196463</v>
      </c>
      <c r="T119">
        <v>5254.96</v>
      </c>
      <c r="U119">
        <v>9.4161529999999993E-2</v>
      </c>
    </row>
    <row r="120" spans="2:21" x14ac:dyDescent="0.4">
      <c r="B120" s="19"/>
      <c r="L120">
        <v>7850</v>
      </c>
      <c r="M120">
        <v>46.19994045</v>
      </c>
      <c r="N120">
        <v>2585</v>
      </c>
      <c r="O120">
        <v>25.434801419999999</v>
      </c>
      <c r="P120">
        <v>2659.88</v>
      </c>
      <c r="Q120">
        <v>10.280714637999999</v>
      </c>
      <c r="R120">
        <v>2585</v>
      </c>
      <c r="S120">
        <v>1.033429921</v>
      </c>
      <c r="T120">
        <v>5283.02</v>
      </c>
      <c r="U120">
        <v>9.4382302000000001E-2</v>
      </c>
    </row>
    <row r="121" spans="2:21" x14ac:dyDescent="0.4">
      <c r="B121" s="19"/>
      <c r="L121">
        <v>7900</v>
      </c>
      <c r="M121">
        <v>46.225005150000001</v>
      </c>
      <c r="N121">
        <v>2590</v>
      </c>
      <c r="O121">
        <v>25.440584340000001</v>
      </c>
      <c r="P121">
        <v>2665.52</v>
      </c>
      <c r="Q121">
        <v>10.282955845</v>
      </c>
      <c r="R121">
        <v>2590</v>
      </c>
      <c r="S121">
        <v>1.0350475349999999</v>
      </c>
      <c r="T121">
        <v>5311.08</v>
      </c>
      <c r="U121">
        <v>9.5133356000000002E-2</v>
      </c>
    </row>
    <row r="122" spans="2:21" x14ac:dyDescent="0.4">
      <c r="B122" s="19"/>
      <c r="L122">
        <v>7950</v>
      </c>
      <c r="M122">
        <v>46.215045600000003</v>
      </c>
      <c r="N122">
        <v>2595</v>
      </c>
      <c r="O122">
        <v>25.445059430000001</v>
      </c>
      <c r="P122">
        <v>2671.16</v>
      </c>
      <c r="Q122">
        <v>10.285148112</v>
      </c>
      <c r="R122">
        <v>2595</v>
      </c>
      <c r="S122">
        <v>1.0367720739999999</v>
      </c>
      <c r="T122">
        <v>5339.14</v>
      </c>
      <c r="U122">
        <v>9.6291861000000006E-2</v>
      </c>
    </row>
    <row r="123" spans="2:21" x14ac:dyDescent="0.4">
      <c r="B123" s="19"/>
      <c r="L123">
        <v>8000</v>
      </c>
      <c r="M123">
        <v>46.234974749999999</v>
      </c>
      <c r="N123">
        <v>2600</v>
      </c>
      <c r="O123">
        <v>25.4451669</v>
      </c>
      <c r="P123">
        <v>2676.8</v>
      </c>
      <c r="Q123">
        <v>10.287207348999999</v>
      </c>
      <c r="R123">
        <v>2600</v>
      </c>
      <c r="S123">
        <v>1.0385381789999999</v>
      </c>
      <c r="T123">
        <v>5367.2</v>
      </c>
      <c r="U123">
        <v>9.7678838000000004E-2</v>
      </c>
    </row>
    <row r="124" spans="2:21" x14ac:dyDescent="0.4">
      <c r="B124" s="19"/>
      <c r="L124">
        <v>8050</v>
      </c>
      <c r="M124">
        <v>46.234964699999999</v>
      </c>
      <c r="N124">
        <v>2605</v>
      </c>
      <c r="O124">
        <v>25.451577579999999</v>
      </c>
      <c r="P124">
        <v>2682.44</v>
      </c>
      <c r="Q124">
        <v>10.289098459</v>
      </c>
      <c r="R124">
        <v>2605</v>
      </c>
      <c r="S124">
        <v>1.040290556</v>
      </c>
      <c r="T124">
        <v>5395.26</v>
      </c>
      <c r="U124">
        <v>9.9093882999999994E-2</v>
      </c>
    </row>
    <row r="125" spans="2:21" x14ac:dyDescent="0.4">
      <c r="B125" s="19"/>
      <c r="L125">
        <v>8100</v>
      </c>
      <c r="M125">
        <v>46.195287299999997</v>
      </c>
      <c r="N125">
        <v>2610</v>
      </c>
      <c r="O125">
        <v>25.452341279999999</v>
      </c>
      <c r="P125">
        <v>2688.08</v>
      </c>
      <c r="Q125">
        <v>10.290833983000001</v>
      </c>
      <c r="R125">
        <v>2610</v>
      </c>
      <c r="S125">
        <v>1.041959539</v>
      </c>
      <c r="T125">
        <v>5423.32</v>
      </c>
      <c r="U125">
        <v>0.10035200900000001</v>
      </c>
    </row>
    <row r="126" spans="2:21" x14ac:dyDescent="0.4">
      <c r="B126" s="19"/>
      <c r="L126">
        <v>8150</v>
      </c>
      <c r="M126">
        <v>46.215125999999998</v>
      </c>
      <c r="N126">
        <v>2615</v>
      </c>
      <c r="O126">
        <v>25.451033450000001</v>
      </c>
      <c r="P126">
        <v>2693.72</v>
      </c>
      <c r="Q126">
        <v>10.292460572</v>
      </c>
      <c r="R126">
        <v>2615</v>
      </c>
      <c r="S126">
        <v>1.0434574670000001</v>
      </c>
      <c r="T126">
        <v>5451.38</v>
      </c>
      <c r="U126">
        <v>0.10131535899999999</v>
      </c>
    </row>
    <row r="127" spans="2:21" x14ac:dyDescent="0.4">
      <c r="B127" s="19"/>
      <c r="L127">
        <v>8200</v>
      </c>
      <c r="M127">
        <v>46.234954649999999</v>
      </c>
      <c r="N127">
        <v>2620</v>
      </c>
      <c r="O127">
        <v>25.453520999999999</v>
      </c>
      <c r="P127">
        <v>2699.36</v>
      </c>
      <c r="Q127">
        <v>10.29403825</v>
      </c>
      <c r="R127">
        <v>2620</v>
      </c>
      <c r="S127">
        <v>1.044680813</v>
      </c>
      <c r="T127">
        <v>5479.44</v>
      </c>
      <c r="U127">
        <v>0.101913616</v>
      </c>
    </row>
    <row r="128" spans="2:21" x14ac:dyDescent="0.4">
      <c r="B128" s="19"/>
      <c r="L128">
        <v>8250</v>
      </c>
      <c r="M128">
        <v>46.239899250000001</v>
      </c>
      <c r="N128">
        <v>2625</v>
      </c>
      <c r="O128">
        <v>25.455941989999999</v>
      </c>
      <c r="P128">
        <v>2705</v>
      </c>
      <c r="Q128">
        <v>10.295618893</v>
      </c>
      <c r="R128">
        <v>2625</v>
      </c>
      <c r="S128">
        <v>1.0455193540000001</v>
      </c>
      <c r="T128">
        <v>5507.5</v>
      </c>
      <c r="U128">
        <v>0.10214925699999999</v>
      </c>
    </row>
    <row r="129" spans="2:21" x14ac:dyDescent="0.4">
      <c r="B129" s="19"/>
      <c r="L129">
        <v>8300</v>
      </c>
      <c r="M129">
        <v>46.215186299999999</v>
      </c>
      <c r="N129">
        <v>2630</v>
      </c>
      <c r="O129">
        <v>25.456388969999999</v>
      </c>
      <c r="P129">
        <v>2710.64</v>
      </c>
      <c r="Q129">
        <v>10.297230040000001</v>
      </c>
      <c r="R129">
        <v>2630</v>
      </c>
      <c r="S129">
        <v>1.045872369</v>
      </c>
      <c r="T129">
        <v>5535.56</v>
      </c>
      <c r="U129">
        <v>0.10208701000000001</v>
      </c>
    </row>
    <row r="130" spans="2:21" x14ac:dyDescent="0.4">
      <c r="B130" s="19"/>
      <c r="L130">
        <v>8350</v>
      </c>
      <c r="M130">
        <v>46.21521645</v>
      </c>
      <c r="N130">
        <v>2635</v>
      </c>
      <c r="O130">
        <v>25.458969039999999</v>
      </c>
      <c r="P130">
        <v>2716.28</v>
      </c>
      <c r="Q130">
        <v>10.298868200999999</v>
      </c>
      <c r="R130">
        <v>2635</v>
      </c>
      <c r="S130">
        <v>1.045662935</v>
      </c>
      <c r="T130">
        <v>5563.62</v>
      </c>
      <c r="U130">
        <v>0.101830294</v>
      </c>
    </row>
    <row r="131" spans="2:21" x14ac:dyDescent="0.4">
      <c r="B131" s="19"/>
      <c r="L131">
        <v>8400</v>
      </c>
      <c r="M131">
        <v>46.23</v>
      </c>
      <c r="N131">
        <v>2640</v>
      </c>
      <c r="O131">
        <v>25.454604979999999</v>
      </c>
      <c r="P131">
        <v>2721.92</v>
      </c>
      <c r="Q131">
        <v>10.300502871000001</v>
      </c>
      <c r="R131">
        <v>2640</v>
      </c>
      <c r="S131">
        <v>1.0448300370000001</v>
      </c>
      <c r="T131">
        <v>5591.68</v>
      </c>
      <c r="U131">
        <v>0.10149031</v>
      </c>
    </row>
    <row r="132" spans="2:21" x14ac:dyDescent="0.4">
      <c r="B132" s="19"/>
      <c r="L132">
        <v>8450</v>
      </c>
      <c r="M132">
        <v>46.23</v>
      </c>
      <c r="N132">
        <v>2645</v>
      </c>
      <c r="O132">
        <v>25.44785053</v>
      </c>
      <c r="P132">
        <v>2727.56</v>
      </c>
      <c r="Q132">
        <v>10.302089422</v>
      </c>
      <c r="R132">
        <v>2645</v>
      </c>
      <c r="S132">
        <v>1.043546437</v>
      </c>
      <c r="T132">
        <v>5619.74</v>
      </c>
      <c r="U132">
        <v>0.101155169</v>
      </c>
    </row>
    <row r="133" spans="2:21" x14ac:dyDescent="0.4">
      <c r="B133" s="19"/>
      <c r="L133">
        <v>8500</v>
      </c>
      <c r="M133">
        <v>46.234904399999998</v>
      </c>
      <c r="N133">
        <v>2650</v>
      </c>
      <c r="O133">
        <v>25.4563363</v>
      </c>
      <c r="P133">
        <v>2733.2</v>
      </c>
      <c r="Q133">
        <v>10.303586661000001</v>
      </c>
      <c r="R133">
        <v>2650</v>
      </c>
      <c r="S133">
        <v>1.041978675</v>
      </c>
      <c r="T133">
        <v>5647.8</v>
      </c>
      <c r="U133">
        <v>0.100866421</v>
      </c>
    </row>
    <row r="134" spans="2:21" x14ac:dyDescent="0.4">
      <c r="B134" s="19"/>
      <c r="L134">
        <v>8550</v>
      </c>
      <c r="M134">
        <v>46.23</v>
      </c>
      <c r="N134">
        <v>2655</v>
      </c>
      <c r="O134">
        <v>25.467125620000001</v>
      </c>
      <c r="P134">
        <v>2738.84</v>
      </c>
      <c r="Q134">
        <v>10.304973752</v>
      </c>
      <c r="R134">
        <v>2655</v>
      </c>
      <c r="S134">
        <v>1.040331036</v>
      </c>
      <c r="T134">
        <v>5675.86</v>
      </c>
      <c r="U134">
        <v>0.100608667</v>
      </c>
    </row>
    <row r="135" spans="2:21" x14ac:dyDescent="0.4">
      <c r="B135" s="19"/>
      <c r="L135">
        <v>8600</v>
      </c>
      <c r="M135">
        <v>46.25447175</v>
      </c>
      <c r="N135">
        <v>2660</v>
      </c>
      <c r="O135">
        <v>25.469542709999999</v>
      </c>
      <c r="P135">
        <v>2744.48</v>
      </c>
      <c r="Q135">
        <v>10.306261629</v>
      </c>
      <c r="R135">
        <v>2660</v>
      </c>
      <c r="S135">
        <v>1.038811656</v>
      </c>
      <c r="T135">
        <v>5703.92</v>
      </c>
      <c r="U135">
        <v>0.10031485599999999</v>
      </c>
    </row>
    <row r="136" spans="2:21" x14ac:dyDescent="0.4">
      <c r="B136" s="19"/>
      <c r="L136">
        <v>8650</v>
      </c>
      <c r="M136">
        <v>46.234894349999998</v>
      </c>
      <c r="N136">
        <v>2665</v>
      </c>
      <c r="O136">
        <v>25.467653030000001</v>
      </c>
      <c r="P136">
        <v>2750.12</v>
      </c>
      <c r="Q136">
        <v>10.30749565</v>
      </c>
      <c r="R136">
        <v>2665</v>
      </c>
      <c r="S136">
        <v>1.0375985510000001</v>
      </c>
      <c r="T136">
        <v>5731.98</v>
      </c>
      <c r="U136">
        <v>9.9886095999999994E-2</v>
      </c>
    </row>
    <row r="137" spans="2:21" x14ac:dyDescent="0.4">
      <c r="B137" s="19"/>
      <c r="L137">
        <v>8700</v>
      </c>
      <c r="M137">
        <v>46.215286800000001</v>
      </c>
      <c r="N137">
        <v>2670</v>
      </c>
      <c r="O137">
        <v>25.47228256</v>
      </c>
      <c r="P137">
        <v>2755.76</v>
      </c>
      <c r="Q137">
        <v>10.308748721000001</v>
      </c>
      <c r="R137">
        <v>2670</v>
      </c>
      <c r="S137">
        <v>1.036811613</v>
      </c>
      <c r="T137">
        <v>5760.04</v>
      </c>
      <c r="U137">
        <v>9.9221300999999998E-2</v>
      </c>
    </row>
    <row r="138" spans="2:21" x14ac:dyDescent="0.4">
      <c r="B138" s="19"/>
      <c r="L138">
        <v>8750</v>
      </c>
      <c r="M138">
        <v>46.249667850000002</v>
      </c>
      <c r="N138">
        <v>2675</v>
      </c>
      <c r="O138">
        <v>25.483677579999998</v>
      </c>
      <c r="P138">
        <v>2761.4</v>
      </c>
      <c r="Q138">
        <v>10.310106574000001</v>
      </c>
      <c r="R138">
        <v>2675</v>
      </c>
      <c r="S138">
        <v>1.036495588</v>
      </c>
      <c r="T138">
        <v>5788.1</v>
      </c>
      <c r="U138">
        <v>9.8249608000000002E-2</v>
      </c>
    </row>
    <row r="139" spans="2:21" x14ac:dyDescent="0.4">
      <c r="B139" s="19"/>
      <c r="L139">
        <v>8800</v>
      </c>
      <c r="M139">
        <v>46.220140950000001</v>
      </c>
      <c r="N139">
        <v>2680</v>
      </c>
      <c r="O139">
        <v>25.485990749999999</v>
      </c>
      <c r="P139">
        <v>2767.04</v>
      </c>
      <c r="Q139">
        <v>10.311648814</v>
      </c>
      <c r="R139">
        <v>2680</v>
      </c>
      <c r="S139">
        <v>1.0366193880000001</v>
      </c>
      <c r="T139">
        <v>5816.16</v>
      </c>
      <c r="U139">
        <v>9.6957764000000002E-2</v>
      </c>
    </row>
    <row r="140" spans="2:21" x14ac:dyDescent="0.4">
      <c r="B140" s="19"/>
      <c r="L140">
        <v>8850</v>
      </c>
      <c r="M140">
        <v>46.220120850000001</v>
      </c>
      <c r="N140">
        <v>2685</v>
      </c>
      <c r="O140">
        <v>25.48077189</v>
      </c>
      <c r="P140">
        <v>2772.68</v>
      </c>
      <c r="Q140">
        <v>10.313430292</v>
      </c>
      <c r="R140">
        <v>2685</v>
      </c>
      <c r="S140">
        <v>1.0371100660000001</v>
      </c>
      <c r="T140">
        <v>5844.22</v>
      </c>
      <c r="U140">
        <v>9.5405869000000004E-2</v>
      </c>
    </row>
    <row r="141" spans="2:21" x14ac:dyDescent="0.4">
      <c r="B141" s="19"/>
      <c r="L141">
        <v>8900</v>
      </c>
      <c r="M141">
        <v>46.23</v>
      </c>
      <c r="N141">
        <v>2690</v>
      </c>
      <c r="O141">
        <v>25.474048750000001</v>
      </c>
      <c r="P141">
        <v>2778.32</v>
      </c>
      <c r="Q141">
        <v>10.315467100999999</v>
      </c>
      <c r="R141">
        <v>2690</v>
      </c>
      <c r="S141">
        <v>1.0377843010000001</v>
      </c>
      <c r="T141">
        <v>5872.28</v>
      </c>
      <c r="U141">
        <v>9.3727558000000002E-2</v>
      </c>
    </row>
    <row r="142" spans="2:21" x14ac:dyDescent="0.4">
      <c r="B142" s="19"/>
      <c r="L142">
        <v>8950</v>
      </c>
      <c r="M142">
        <v>46.239909300000001</v>
      </c>
      <c r="N142">
        <v>2695</v>
      </c>
      <c r="O142">
        <v>25.474096800000002</v>
      </c>
      <c r="P142">
        <v>2783.96</v>
      </c>
      <c r="Q142">
        <v>10.317730274000001</v>
      </c>
      <c r="R142">
        <v>2695</v>
      </c>
      <c r="S142">
        <v>1.038545396</v>
      </c>
      <c r="T142">
        <v>5900.34</v>
      </c>
      <c r="U142">
        <v>9.2114258000000004E-2</v>
      </c>
    </row>
    <row r="143" spans="2:21" x14ac:dyDescent="0.4">
      <c r="B143" s="19"/>
      <c r="L143">
        <v>9000</v>
      </c>
      <c r="M143">
        <v>46.215166199999999</v>
      </c>
      <c r="N143">
        <v>2700</v>
      </c>
      <c r="O143">
        <v>25.48032954</v>
      </c>
      <c r="P143">
        <v>2789.6</v>
      </c>
      <c r="Q143">
        <v>10.32014843</v>
      </c>
      <c r="R143">
        <v>2700</v>
      </c>
      <c r="S143">
        <v>1.0393379460000001</v>
      </c>
      <c r="T143">
        <v>5928.4</v>
      </c>
      <c r="U143">
        <v>9.0786657000000007E-2</v>
      </c>
    </row>
    <row r="144" spans="2:21" x14ac:dyDescent="0.4">
      <c r="B144" s="19"/>
      <c r="L144">
        <v>9050</v>
      </c>
      <c r="M144">
        <v>46.234924499999998</v>
      </c>
      <c r="N144">
        <v>2705</v>
      </c>
      <c r="O144">
        <v>25.489048400000001</v>
      </c>
      <c r="P144">
        <v>2795.24</v>
      </c>
      <c r="Q144">
        <v>10.322618616</v>
      </c>
      <c r="R144">
        <v>2705</v>
      </c>
      <c r="S144">
        <v>1.040146738</v>
      </c>
      <c r="T144">
        <v>5956.46</v>
      </c>
      <c r="U144">
        <v>8.9959154999999999E-2</v>
      </c>
    </row>
    <row r="145" spans="2:21" x14ac:dyDescent="0.4">
      <c r="B145" s="19"/>
      <c r="L145">
        <v>9100</v>
      </c>
      <c r="M145">
        <v>46.200563549999998</v>
      </c>
      <c r="N145">
        <v>2710</v>
      </c>
      <c r="O145">
        <v>25.49245908</v>
      </c>
      <c r="P145">
        <v>2800.88</v>
      </c>
      <c r="Q145">
        <v>10.325022935</v>
      </c>
      <c r="R145">
        <v>2710</v>
      </c>
      <c r="S145">
        <v>1.040983005</v>
      </c>
      <c r="T145">
        <v>5984.52</v>
      </c>
      <c r="U145">
        <v>8.9804216000000006E-2</v>
      </c>
    </row>
    <row r="146" spans="2:21" x14ac:dyDescent="0.4">
      <c r="B146" s="19"/>
      <c r="L146">
        <v>9150</v>
      </c>
      <c r="M146">
        <v>46.234874249999997</v>
      </c>
      <c r="N146">
        <v>2715</v>
      </c>
      <c r="O146">
        <v>25.491047330000001</v>
      </c>
      <c r="P146">
        <v>2806.52</v>
      </c>
      <c r="Q146">
        <v>10.32724756</v>
      </c>
      <c r="R146">
        <v>2715</v>
      </c>
      <c r="S146">
        <v>1.0418631009999999</v>
      </c>
      <c r="T146">
        <v>6012.58</v>
      </c>
      <c r="U146">
        <v>9.0423153000000006E-2</v>
      </c>
    </row>
    <row r="147" spans="2:21" x14ac:dyDescent="0.4">
      <c r="B147" s="19"/>
      <c r="L147">
        <v>9200</v>
      </c>
      <c r="M147">
        <v>46.205799599999999</v>
      </c>
      <c r="N147">
        <v>2720</v>
      </c>
      <c r="O147">
        <v>25.50134413</v>
      </c>
      <c r="P147">
        <v>2812.16</v>
      </c>
      <c r="Q147">
        <v>10.329200472</v>
      </c>
      <c r="R147">
        <v>2720</v>
      </c>
      <c r="S147">
        <v>1.0427855020000001</v>
      </c>
      <c r="T147">
        <v>6040.64</v>
      </c>
      <c r="U147">
        <v>9.1828136000000005E-2</v>
      </c>
    </row>
    <row r="148" spans="2:21" x14ac:dyDescent="0.4">
      <c r="B148" s="19"/>
      <c r="L148">
        <v>9250</v>
      </c>
      <c r="M148">
        <v>46.225186049999998</v>
      </c>
      <c r="N148">
        <v>2725</v>
      </c>
      <c r="O148">
        <v>25.504794310000001</v>
      </c>
      <c r="P148">
        <v>2817.8</v>
      </c>
      <c r="Q148">
        <v>10.330824799</v>
      </c>
      <c r="R148">
        <v>2725</v>
      </c>
      <c r="S148">
        <v>1.043712755</v>
      </c>
      <c r="T148">
        <v>6068.7</v>
      </c>
      <c r="U148">
        <v>9.3937753999999998E-2</v>
      </c>
    </row>
    <row r="149" spans="2:21" x14ac:dyDescent="0.4">
      <c r="B149" s="19"/>
      <c r="L149">
        <v>9300</v>
      </c>
      <c r="M149">
        <v>46.234783800000002</v>
      </c>
      <c r="N149">
        <v>2730</v>
      </c>
      <c r="O149">
        <v>25.503370820000001</v>
      </c>
      <c r="P149">
        <v>2823.44</v>
      </c>
      <c r="Q149">
        <v>10.332105679</v>
      </c>
      <c r="R149">
        <v>2730</v>
      </c>
      <c r="S149">
        <v>1.0445364640000001</v>
      </c>
      <c r="T149">
        <v>6096.76</v>
      </c>
      <c r="U149">
        <v>9.6585921000000005E-2</v>
      </c>
    </row>
    <row r="150" spans="2:21" x14ac:dyDescent="0.4">
      <c r="B150" s="19"/>
      <c r="L150">
        <v>9350</v>
      </c>
      <c r="M150">
        <v>46.234753650000002</v>
      </c>
      <c r="N150">
        <v>2735</v>
      </c>
      <c r="O150">
        <v>25.502730249999999</v>
      </c>
      <c r="P150">
        <v>2829.08</v>
      </c>
      <c r="Q150">
        <v>10.333069896</v>
      </c>
      <c r="R150">
        <v>2735</v>
      </c>
      <c r="S150">
        <v>1.0451480099999999</v>
      </c>
      <c r="T150">
        <v>6124.82</v>
      </c>
      <c r="U150">
        <v>9.9541849000000002E-2</v>
      </c>
    </row>
    <row r="151" spans="2:21" x14ac:dyDescent="0.4">
      <c r="B151" s="19"/>
      <c r="L151">
        <v>9400</v>
      </c>
      <c r="M151">
        <v>46.21105575</v>
      </c>
      <c r="N151">
        <v>2740</v>
      </c>
      <c r="O151">
        <v>25.506299290000001</v>
      </c>
      <c r="P151">
        <v>2834.72</v>
      </c>
      <c r="Q151">
        <v>10.333778922</v>
      </c>
      <c r="R151">
        <v>2740</v>
      </c>
      <c r="S151">
        <v>1.045465597</v>
      </c>
      <c r="T151">
        <v>6152.88</v>
      </c>
      <c r="U151">
        <v>0.102537603</v>
      </c>
    </row>
    <row r="152" spans="2:21" x14ac:dyDescent="0.4">
      <c r="B152" s="19"/>
      <c r="L152">
        <v>9450</v>
      </c>
      <c r="M152">
        <v>46.196925450000002</v>
      </c>
      <c r="N152">
        <v>2745</v>
      </c>
      <c r="O152">
        <v>25.506862989999998</v>
      </c>
      <c r="P152">
        <v>2840.36</v>
      </c>
      <c r="Q152">
        <v>10.334317086</v>
      </c>
      <c r="R152">
        <v>2745</v>
      </c>
      <c r="S152">
        <v>1.0454556669999999</v>
      </c>
      <c r="T152">
        <v>6180.94</v>
      </c>
      <c r="U152">
        <v>0.105299276</v>
      </c>
    </row>
    <row r="153" spans="2:21" x14ac:dyDescent="0.4">
      <c r="B153" s="19"/>
      <c r="L153">
        <v>9500</v>
      </c>
      <c r="M153">
        <v>46.220553000000002</v>
      </c>
      <c r="N153">
        <v>2750</v>
      </c>
      <c r="O153">
        <v>25.505312459999999</v>
      </c>
      <c r="P153">
        <v>2846</v>
      </c>
      <c r="Q153">
        <v>10.334777347999999</v>
      </c>
      <c r="R153">
        <v>2750</v>
      </c>
      <c r="S153">
        <v>1.045143304</v>
      </c>
      <c r="T153">
        <v>6209</v>
      </c>
      <c r="U153">
        <v>0.107578062</v>
      </c>
    </row>
    <row r="154" spans="2:21" x14ac:dyDescent="0.4">
      <c r="B154" s="19"/>
      <c r="L154">
        <v>9550</v>
      </c>
      <c r="M154">
        <v>46.239446999999998</v>
      </c>
      <c r="N154">
        <v>2755</v>
      </c>
      <c r="O154">
        <v>25.509143770000001</v>
      </c>
      <c r="P154">
        <v>2851.64</v>
      </c>
      <c r="Q154">
        <v>10.335247390999999</v>
      </c>
      <c r="R154">
        <v>2755</v>
      </c>
      <c r="S154">
        <v>1.0446075500000001</v>
      </c>
      <c r="T154">
        <v>6237.06</v>
      </c>
      <c r="U154">
        <v>0.109177963</v>
      </c>
    </row>
    <row r="155" spans="2:21" x14ac:dyDescent="0.4">
      <c r="B155" s="19"/>
      <c r="L155">
        <v>9600</v>
      </c>
      <c r="M155">
        <v>46.206332250000003</v>
      </c>
      <c r="N155">
        <v>2760</v>
      </c>
      <c r="O155">
        <v>25.517044129999999</v>
      </c>
      <c r="P155">
        <v>2857.28</v>
      </c>
      <c r="Q155">
        <v>10.335798494000001</v>
      </c>
      <c r="R155">
        <v>2760</v>
      </c>
      <c r="S155">
        <v>1.0439647000000001</v>
      </c>
      <c r="T155">
        <v>6265.12</v>
      </c>
      <c r="U155">
        <v>0.109977384</v>
      </c>
    </row>
    <row r="156" spans="2:21" x14ac:dyDescent="0.4">
      <c r="B156" s="19"/>
      <c r="L156">
        <v>9650</v>
      </c>
      <c r="M156">
        <v>46.220502750000001</v>
      </c>
      <c r="N156">
        <v>2765</v>
      </c>
      <c r="O156">
        <v>25.51290534</v>
      </c>
      <c r="P156">
        <v>2862.92</v>
      </c>
      <c r="Q156">
        <v>10.336478956000001</v>
      </c>
      <c r="R156">
        <v>2765</v>
      </c>
      <c r="S156">
        <v>1.043343801</v>
      </c>
      <c r="T156">
        <v>6293.18</v>
      </c>
      <c r="U156">
        <v>0.109942395</v>
      </c>
    </row>
    <row r="157" spans="2:21" x14ac:dyDescent="0.4">
      <c r="B157" s="19"/>
      <c r="L157">
        <v>9700</v>
      </c>
      <c r="M157">
        <v>46.2061815</v>
      </c>
      <c r="N157">
        <v>2770</v>
      </c>
      <c r="O157">
        <v>25.50354377</v>
      </c>
      <c r="P157">
        <v>2868.56</v>
      </c>
      <c r="Q157">
        <v>10.337312807</v>
      </c>
      <c r="R157">
        <v>2770</v>
      </c>
      <c r="S157">
        <v>1.042859974</v>
      </c>
      <c r="T157">
        <v>6321.24</v>
      </c>
      <c r="U157">
        <v>0.109129906</v>
      </c>
    </row>
    <row r="158" spans="2:21" x14ac:dyDescent="0.4">
      <c r="B158" s="19"/>
      <c r="L158">
        <v>9750</v>
      </c>
      <c r="M158">
        <v>46.201277099999999</v>
      </c>
      <c r="N158">
        <v>2775</v>
      </c>
      <c r="O158">
        <v>25.507191460000001</v>
      </c>
      <c r="P158">
        <v>2874.2</v>
      </c>
      <c r="Q158">
        <v>10.338303436</v>
      </c>
      <c r="R158">
        <v>2775</v>
      </c>
      <c r="S158">
        <v>1.0426237199999999</v>
      </c>
      <c r="T158">
        <v>6349.3</v>
      </c>
      <c r="U158">
        <v>0.107679781</v>
      </c>
    </row>
    <row r="159" spans="2:21" x14ac:dyDescent="0.4">
      <c r="B159" s="19"/>
      <c r="L159">
        <v>9800</v>
      </c>
      <c r="M159">
        <v>46.205970450000002</v>
      </c>
      <c r="N159">
        <v>2780</v>
      </c>
      <c r="O159">
        <v>25.51289324</v>
      </c>
      <c r="P159">
        <v>2879.84</v>
      </c>
      <c r="Q159">
        <v>10.339440680999999</v>
      </c>
      <c r="R159">
        <v>2780</v>
      </c>
      <c r="S159">
        <v>1.0426348489999999</v>
      </c>
      <c r="T159">
        <v>6377.36</v>
      </c>
      <c r="U159">
        <v>0.10579603999999999</v>
      </c>
    </row>
    <row r="160" spans="2:21" x14ac:dyDescent="0.4">
      <c r="B160" s="19"/>
      <c r="L160">
        <v>9850</v>
      </c>
      <c r="M160">
        <v>46.20584985</v>
      </c>
      <c r="N160">
        <v>2785</v>
      </c>
      <c r="O160">
        <v>25.51171708</v>
      </c>
      <c r="P160">
        <v>2885.48</v>
      </c>
      <c r="Q160">
        <v>10.340709261000001</v>
      </c>
      <c r="R160">
        <v>2785</v>
      </c>
      <c r="S160">
        <v>1.0428720090000001</v>
      </c>
      <c r="T160">
        <v>6405.42</v>
      </c>
      <c r="U160">
        <v>0.103718844</v>
      </c>
    </row>
    <row r="161" spans="2:21" x14ac:dyDescent="0.4">
      <c r="B161" s="19"/>
      <c r="L161">
        <v>9900</v>
      </c>
      <c r="M161">
        <v>46.225145849999997</v>
      </c>
      <c r="N161">
        <v>2790</v>
      </c>
      <c r="O161">
        <v>25.510158359999998</v>
      </c>
      <c r="P161">
        <v>2891.12</v>
      </c>
      <c r="Q161">
        <v>10.342096181</v>
      </c>
      <c r="R161">
        <v>2790</v>
      </c>
      <c r="S161">
        <v>1.0433011400000001</v>
      </c>
      <c r="T161">
        <v>6433.48</v>
      </c>
      <c r="U161">
        <v>0.10169070400000001</v>
      </c>
    </row>
    <row r="162" spans="2:21" x14ac:dyDescent="0.4">
      <c r="B162" s="19"/>
      <c r="L162">
        <v>9950</v>
      </c>
      <c r="M162">
        <v>46.225125749999997</v>
      </c>
      <c r="N162">
        <v>2795</v>
      </c>
      <c r="O162">
        <v>25.510221349999998</v>
      </c>
      <c r="P162">
        <v>2896.76</v>
      </c>
      <c r="Q162">
        <v>10.343595175000001</v>
      </c>
      <c r="R162">
        <v>2795</v>
      </c>
      <c r="S162">
        <v>1.0438833869999999</v>
      </c>
      <c r="T162">
        <v>6461.54</v>
      </c>
      <c r="U162">
        <v>9.9921887000000001E-2</v>
      </c>
    </row>
    <row r="163" spans="2:21" x14ac:dyDescent="0.4">
      <c r="B163" s="19"/>
      <c r="L163">
        <v>10000</v>
      </c>
      <c r="M163">
        <v>46.205558400000001</v>
      </c>
      <c r="N163">
        <v>2800</v>
      </c>
      <c r="O163">
        <v>25.511925269999999</v>
      </c>
      <c r="P163">
        <v>2902.4</v>
      </c>
      <c r="Q163">
        <v>10.345207066</v>
      </c>
      <c r="R163">
        <v>2800</v>
      </c>
      <c r="S163">
        <v>1.044581896</v>
      </c>
      <c r="T163">
        <v>6489.6</v>
      </c>
      <c r="U163">
        <v>9.8560829000000003E-2</v>
      </c>
    </row>
    <row r="164" spans="2:21" x14ac:dyDescent="0.4">
      <c r="B164" s="19"/>
      <c r="L164">
        <v>10050</v>
      </c>
      <c r="M164">
        <v>46.220211300000003</v>
      </c>
      <c r="N164">
        <v>2805</v>
      </c>
      <c r="O164">
        <v>25.515830609999998</v>
      </c>
      <c r="P164">
        <v>2908.04</v>
      </c>
      <c r="Q164">
        <v>10.346936177</v>
      </c>
      <c r="R164">
        <v>2805</v>
      </c>
      <c r="S164">
        <v>1.045365211</v>
      </c>
      <c r="T164">
        <v>6517.66</v>
      </c>
      <c r="U164">
        <v>9.7675024999999999E-2</v>
      </c>
    </row>
    <row r="165" spans="2:21" x14ac:dyDescent="0.4">
      <c r="B165" s="19"/>
      <c r="L165">
        <v>10100</v>
      </c>
      <c r="M165">
        <v>46.215316950000002</v>
      </c>
      <c r="N165">
        <v>2810</v>
      </c>
      <c r="O165">
        <v>25.52120712</v>
      </c>
      <c r="P165">
        <v>2913.68</v>
      </c>
      <c r="Q165">
        <v>10.348784052999999</v>
      </c>
      <c r="R165">
        <v>2810</v>
      </c>
      <c r="S165">
        <v>1.046208362</v>
      </c>
      <c r="T165">
        <v>6545.72</v>
      </c>
      <c r="U165">
        <v>9.7246358000000005E-2</v>
      </c>
    </row>
    <row r="166" spans="2:21" x14ac:dyDescent="0.4">
      <c r="B166" s="19"/>
      <c r="L166">
        <v>10150</v>
      </c>
      <c r="M166">
        <v>46.23</v>
      </c>
      <c r="N166">
        <v>2815</v>
      </c>
      <c r="O166">
        <v>25.526689319999999</v>
      </c>
      <c r="P166">
        <v>2919.32</v>
      </c>
      <c r="Q166">
        <v>10.350742582000001</v>
      </c>
      <c r="R166">
        <v>2815</v>
      </c>
      <c r="S166">
        <v>1.047093118</v>
      </c>
      <c r="T166">
        <v>6573.78</v>
      </c>
      <c r="U166">
        <v>9.7182095999999996E-2</v>
      </c>
    </row>
    <row r="167" spans="2:21" x14ac:dyDescent="0.4">
      <c r="B167" s="19"/>
      <c r="L167">
        <v>10200</v>
      </c>
      <c r="M167">
        <v>46.23</v>
      </c>
      <c r="N167">
        <v>2820</v>
      </c>
      <c r="O167">
        <v>25.52615552</v>
      </c>
      <c r="P167">
        <v>2924.96</v>
      </c>
      <c r="Q167">
        <v>10.352788882</v>
      </c>
      <c r="R167">
        <v>2820</v>
      </c>
      <c r="S167">
        <v>1.04801294</v>
      </c>
      <c r="T167">
        <v>6601.84</v>
      </c>
      <c r="U167">
        <v>9.7339660999999994E-2</v>
      </c>
    </row>
    <row r="168" spans="2:21" x14ac:dyDescent="0.4">
      <c r="B168" s="19"/>
      <c r="L168">
        <v>10250</v>
      </c>
      <c r="M168">
        <v>46.21035225</v>
      </c>
      <c r="N168">
        <v>2825</v>
      </c>
      <c r="O168">
        <v>25.524027400000001</v>
      </c>
      <c r="P168">
        <v>2930.6</v>
      </c>
      <c r="Q168">
        <v>10.354883857000001</v>
      </c>
      <c r="R168">
        <v>2825</v>
      </c>
      <c r="S168">
        <v>1.0489676569999999</v>
      </c>
      <c r="T168">
        <v>6629.9</v>
      </c>
      <c r="U168">
        <v>9.7560220000000003E-2</v>
      </c>
    </row>
    <row r="169" spans="2:21" x14ac:dyDescent="0.4">
      <c r="B169" s="19"/>
      <c r="L169">
        <v>10300</v>
      </c>
      <c r="M169">
        <v>46.210342199999999</v>
      </c>
      <c r="N169">
        <v>2830</v>
      </c>
      <c r="O169">
        <v>25.5214395</v>
      </c>
      <c r="P169">
        <v>2936.24</v>
      </c>
      <c r="Q169">
        <v>10.356975329000001</v>
      </c>
      <c r="R169">
        <v>2830</v>
      </c>
      <c r="S169">
        <v>1.0499690850000001</v>
      </c>
      <c r="T169">
        <v>6657.96</v>
      </c>
      <c r="U169">
        <v>9.7704165999999995E-2</v>
      </c>
    </row>
    <row r="170" spans="2:21" x14ac:dyDescent="0.4">
      <c r="B170" s="19"/>
      <c r="L170">
        <v>10350</v>
      </c>
      <c r="M170">
        <v>46.210332149999999</v>
      </c>
      <c r="N170">
        <v>2835</v>
      </c>
      <c r="O170">
        <v>25.519692880000001</v>
      </c>
      <c r="P170">
        <v>2941.88</v>
      </c>
      <c r="Q170">
        <v>10.359005381999999</v>
      </c>
      <c r="R170">
        <v>2835</v>
      </c>
      <c r="S170">
        <v>1.051031233</v>
      </c>
      <c r="T170">
        <v>6686.02</v>
      </c>
      <c r="U170">
        <v>9.7681069999999995E-2</v>
      </c>
    </row>
    <row r="171" spans="2:21" x14ac:dyDescent="0.4">
      <c r="B171" s="19"/>
      <c r="L171">
        <v>10400</v>
      </c>
      <c r="M171">
        <v>46.185759900000001</v>
      </c>
      <c r="N171">
        <v>2840</v>
      </c>
      <c r="O171">
        <v>25.521477579999999</v>
      </c>
      <c r="P171">
        <v>2947.52</v>
      </c>
      <c r="Q171">
        <v>10.360920309000001</v>
      </c>
      <c r="R171">
        <v>2840</v>
      </c>
      <c r="S171">
        <v>1.052161237</v>
      </c>
      <c r="T171">
        <v>6714.08</v>
      </c>
      <c r="U171">
        <v>9.7467848999999995E-2</v>
      </c>
    </row>
    <row r="172" spans="2:21" x14ac:dyDescent="0.4">
      <c r="B172" s="19"/>
      <c r="L172">
        <v>10450</v>
      </c>
      <c r="M172">
        <v>46.2152466</v>
      </c>
      <c r="N172">
        <v>2845</v>
      </c>
      <c r="O172">
        <v>25.525089680000001</v>
      </c>
      <c r="P172">
        <v>2953.16</v>
      </c>
      <c r="Q172">
        <v>10.362680782</v>
      </c>
      <c r="R172">
        <v>2845</v>
      </c>
      <c r="S172">
        <v>1.0533523149999999</v>
      </c>
      <c r="T172">
        <v>6742.14</v>
      </c>
      <c r="U172">
        <v>9.7111596999999994E-2</v>
      </c>
    </row>
    <row r="173" spans="2:21" x14ac:dyDescent="0.4">
      <c r="B173" s="19"/>
      <c r="L173">
        <v>10500</v>
      </c>
      <c r="M173">
        <v>46.210332149999999</v>
      </c>
      <c r="N173">
        <v>2850</v>
      </c>
      <c r="O173">
        <v>25.52584057</v>
      </c>
      <c r="P173">
        <v>2958.8</v>
      </c>
      <c r="Q173">
        <v>10.364269724</v>
      </c>
      <c r="R173">
        <v>2850</v>
      </c>
      <c r="S173">
        <v>1.0545803300000001</v>
      </c>
      <c r="T173">
        <v>6770.2</v>
      </c>
      <c r="U173">
        <v>9.6716908000000004E-2</v>
      </c>
    </row>
    <row r="174" spans="2:21" x14ac:dyDescent="0.4">
      <c r="B174" s="19"/>
      <c r="L174">
        <v>10550</v>
      </c>
      <c r="M174">
        <v>46.225075500000003</v>
      </c>
      <c r="N174">
        <v>2855</v>
      </c>
      <c r="O174">
        <v>25.523727399999999</v>
      </c>
      <c r="P174">
        <v>2964.44</v>
      </c>
      <c r="Q174">
        <v>10.365695930999999</v>
      </c>
      <c r="R174">
        <v>2855</v>
      </c>
      <c r="S174">
        <v>1.055805326</v>
      </c>
      <c r="T174">
        <v>6798.26</v>
      </c>
      <c r="U174">
        <v>9.6420955000000003E-2</v>
      </c>
    </row>
    <row r="175" spans="2:21" x14ac:dyDescent="0.4">
      <c r="B175" s="19"/>
      <c r="L175">
        <v>10600</v>
      </c>
      <c r="M175">
        <v>46.200422850000002</v>
      </c>
      <c r="N175">
        <v>2860</v>
      </c>
      <c r="O175">
        <v>25.527194659999999</v>
      </c>
      <c r="P175">
        <v>2970.08</v>
      </c>
      <c r="Q175">
        <v>10.366992532999999</v>
      </c>
      <c r="R175">
        <v>2860</v>
      </c>
      <c r="S175">
        <v>1.056978524</v>
      </c>
      <c r="T175">
        <v>6826.32</v>
      </c>
      <c r="U175">
        <v>9.6362101000000006E-2</v>
      </c>
    </row>
    <row r="176" spans="2:21" x14ac:dyDescent="0.4">
      <c r="B176" s="19"/>
      <c r="L176">
        <v>10650</v>
      </c>
      <c r="M176">
        <v>46.205287050000003</v>
      </c>
      <c r="N176">
        <v>2865</v>
      </c>
      <c r="O176">
        <v>25.530575450000001</v>
      </c>
      <c r="P176">
        <v>2975.72</v>
      </c>
      <c r="Q176">
        <v>10.368210711</v>
      </c>
      <c r="R176">
        <v>2865</v>
      </c>
      <c r="S176">
        <v>1.0580403439999999</v>
      </c>
      <c r="T176">
        <v>6854.38</v>
      </c>
      <c r="U176">
        <v>9.6648947999999998E-2</v>
      </c>
    </row>
    <row r="177" spans="2:21" x14ac:dyDescent="0.4">
      <c r="B177" s="19"/>
      <c r="L177">
        <v>10700</v>
      </c>
      <c r="M177">
        <v>46.2002922</v>
      </c>
      <c r="N177">
        <v>2870</v>
      </c>
      <c r="O177">
        <v>25.53114128</v>
      </c>
      <c r="P177">
        <v>2981.36</v>
      </c>
      <c r="Q177">
        <v>10.369410179000001</v>
      </c>
      <c r="R177">
        <v>2870</v>
      </c>
      <c r="S177">
        <v>1.058973666</v>
      </c>
      <c r="T177">
        <v>6882.44</v>
      </c>
      <c r="U177">
        <v>9.7336226999999997E-2</v>
      </c>
    </row>
    <row r="178" spans="2:21" x14ac:dyDescent="0.4">
      <c r="B178" s="19"/>
      <c r="L178">
        <v>10750</v>
      </c>
      <c r="M178">
        <v>46.185347849999999</v>
      </c>
      <c r="N178">
        <v>2875</v>
      </c>
      <c r="O178">
        <v>25.537376160000001</v>
      </c>
      <c r="P178">
        <v>2987</v>
      </c>
      <c r="Q178">
        <v>10.370648651</v>
      </c>
      <c r="R178">
        <v>2875</v>
      </c>
      <c r="S178">
        <v>1.05979172</v>
      </c>
      <c r="T178">
        <v>6910.5</v>
      </c>
      <c r="U178">
        <v>9.8412047000000002E-2</v>
      </c>
    </row>
    <row r="179" spans="2:21" x14ac:dyDescent="0.4">
      <c r="B179" s="19"/>
      <c r="L179">
        <v>10800</v>
      </c>
      <c r="M179">
        <v>46.19021205</v>
      </c>
      <c r="N179">
        <v>2880</v>
      </c>
      <c r="O179">
        <v>25.53572278</v>
      </c>
      <c r="P179">
        <v>2992.64</v>
      </c>
      <c r="Q179">
        <v>10.371972582</v>
      </c>
      <c r="R179">
        <v>2880</v>
      </c>
      <c r="S179">
        <v>1.0605241519999999</v>
      </c>
      <c r="T179">
        <v>6938.56</v>
      </c>
      <c r="U179">
        <v>9.9798302000000005E-2</v>
      </c>
    </row>
    <row r="180" spans="2:21" x14ac:dyDescent="0.4">
      <c r="B180" s="19"/>
      <c r="L180">
        <v>10850</v>
      </c>
      <c r="M180">
        <v>46.170262800000003</v>
      </c>
      <c r="N180">
        <v>2885</v>
      </c>
      <c r="O180">
        <v>25.53047011</v>
      </c>
      <c r="P180">
        <v>2998.28</v>
      </c>
      <c r="Q180">
        <v>10.373410988</v>
      </c>
      <c r="R180">
        <v>2885</v>
      </c>
      <c r="S180">
        <v>1.0612090970000001</v>
      </c>
      <c r="T180">
        <v>6966.62</v>
      </c>
      <c r="U180">
        <v>0.10136313299999999</v>
      </c>
    </row>
    <row r="181" spans="2:21" x14ac:dyDescent="0.4">
      <c r="B181" s="19"/>
      <c r="L181">
        <v>10900</v>
      </c>
      <c r="M181">
        <v>46.18016205</v>
      </c>
      <c r="N181">
        <v>2890</v>
      </c>
      <c r="O181">
        <v>25.531838789999998</v>
      </c>
      <c r="P181">
        <v>3003.92</v>
      </c>
      <c r="Q181">
        <v>10.374973269</v>
      </c>
      <c r="R181">
        <v>2890</v>
      </c>
      <c r="S181">
        <v>1.0618812369999999</v>
      </c>
      <c r="T181">
        <v>6994.68</v>
      </c>
      <c r="U181">
        <v>0.10294204899999999</v>
      </c>
    </row>
    <row r="182" spans="2:21" x14ac:dyDescent="0.4">
      <c r="B182" s="19"/>
      <c r="L182">
        <v>10950</v>
      </c>
      <c r="M182">
        <v>46.220030399999999</v>
      </c>
      <c r="N182">
        <v>2895</v>
      </c>
      <c r="O182">
        <v>25.537945199999999</v>
      </c>
      <c r="P182">
        <v>3009.56</v>
      </c>
      <c r="Q182">
        <v>10.376650958999999</v>
      </c>
      <c r="R182">
        <v>2895</v>
      </c>
      <c r="S182">
        <v>1.0625617439999999</v>
      </c>
      <c r="T182">
        <v>7022.74</v>
      </c>
      <c r="U182">
        <v>0.104362939</v>
      </c>
    </row>
    <row r="183" spans="2:21" x14ac:dyDescent="0.4">
      <c r="B183" s="19"/>
      <c r="L183">
        <v>11000</v>
      </c>
      <c r="M183">
        <v>46.200151499999997</v>
      </c>
      <c r="N183">
        <v>2900</v>
      </c>
      <c r="O183">
        <v>25.537269040000002</v>
      </c>
      <c r="P183">
        <v>3015.2</v>
      </c>
      <c r="Q183">
        <v>10.378422471</v>
      </c>
      <c r="R183">
        <v>2900</v>
      </c>
      <c r="S183">
        <v>1.063251932</v>
      </c>
      <c r="T183">
        <v>7050.8</v>
      </c>
      <c r="U183">
        <v>0.105470087</v>
      </c>
    </row>
    <row r="184" spans="2:21" x14ac:dyDescent="0.4">
      <c r="B184" s="19"/>
      <c r="L184">
        <v>11050</v>
      </c>
      <c r="M184">
        <v>46.195247100000003</v>
      </c>
      <c r="N184">
        <v>2905</v>
      </c>
      <c r="O184">
        <v>25.541412099999999</v>
      </c>
      <c r="P184">
        <v>3020.84</v>
      </c>
      <c r="Q184">
        <v>10.380259396</v>
      </c>
      <c r="R184">
        <v>2905</v>
      </c>
      <c r="S184">
        <v>1.063931677</v>
      </c>
      <c r="T184">
        <v>7078.86</v>
      </c>
      <c r="U184">
        <v>0.10614317600000001</v>
      </c>
    </row>
    <row r="185" spans="2:21" x14ac:dyDescent="0.4">
      <c r="B185" s="19"/>
      <c r="L185">
        <v>11100</v>
      </c>
      <c r="M185">
        <v>46.190382900000003</v>
      </c>
      <c r="N185">
        <v>2910</v>
      </c>
      <c r="O185">
        <v>25.54452598</v>
      </c>
      <c r="P185">
        <v>3026.48</v>
      </c>
      <c r="Q185">
        <v>10.382132827</v>
      </c>
      <c r="R185">
        <v>2910</v>
      </c>
      <c r="S185">
        <v>1.064551351</v>
      </c>
      <c r="T185">
        <v>7106.92</v>
      </c>
      <c r="U185">
        <v>0.106308879</v>
      </c>
    </row>
    <row r="186" spans="2:21" x14ac:dyDescent="0.4">
      <c r="B186" s="19"/>
      <c r="L186">
        <v>11150</v>
      </c>
      <c r="M186">
        <v>46.215186299999999</v>
      </c>
      <c r="N186">
        <v>2915</v>
      </c>
      <c r="O186">
        <v>25.548938079999999</v>
      </c>
      <c r="P186">
        <v>3032.12</v>
      </c>
      <c r="Q186">
        <v>10.384018409999999</v>
      </c>
      <c r="R186">
        <v>2915</v>
      </c>
      <c r="S186">
        <v>1.065054266</v>
      </c>
      <c r="T186">
        <v>7134.98</v>
      </c>
      <c r="U186">
        <v>0.105944434</v>
      </c>
    </row>
    <row r="187" spans="2:21" x14ac:dyDescent="0.4">
      <c r="B187" s="19"/>
      <c r="L187">
        <v>11200</v>
      </c>
      <c r="M187">
        <v>46.190614050000001</v>
      </c>
      <c r="N187">
        <v>2920</v>
      </c>
      <c r="O187">
        <v>25.551512460000001</v>
      </c>
      <c r="P187">
        <v>3037.76</v>
      </c>
      <c r="Q187">
        <v>10.385899357</v>
      </c>
      <c r="R187">
        <v>2920</v>
      </c>
      <c r="S187">
        <v>1.065394779</v>
      </c>
      <c r="T187">
        <v>7163.04</v>
      </c>
      <c r="U187">
        <v>0.105074216</v>
      </c>
    </row>
    <row r="188" spans="2:21" x14ac:dyDescent="0.4">
      <c r="B188" s="19"/>
      <c r="L188">
        <v>11250</v>
      </c>
      <c r="M188">
        <v>46.180935900000001</v>
      </c>
      <c r="N188">
        <v>2925</v>
      </c>
      <c r="O188">
        <v>25.551845549999999</v>
      </c>
      <c r="P188">
        <v>3043.4</v>
      </c>
      <c r="Q188">
        <v>10.387767183999999</v>
      </c>
      <c r="R188">
        <v>2925</v>
      </c>
      <c r="S188">
        <v>1.0655353110000001</v>
      </c>
      <c r="T188">
        <v>7191.1</v>
      </c>
      <c r="U188">
        <v>0.103761409</v>
      </c>
    </row>
    <row r="189" spans="2:21" x14ac:dyDescent="0.4">
      <c r="B189" s="19"/>
      <c r="L189">
        <v>11300</v>
      </c>
      <c r="M189">
        <v>46.185870450000003</v>
      </c>
      <c r="N189">
        <v>2930</v>
      </c>
      <c r="O189">
        <v>25.551888259999998</v>
      </c>
      <c r="P189">
        <v>3049.04</v>
      </c>
      <c r="Q189">
        <v>10.389620434999999</v>
      </c>
      <c r="R189">
        <v>2930</v>
      </c>
      <c r="S189">
        <v>1.065455093</v>
      </c>
      <c r="T189">
        <v>7219.16</v>
      </c>
      <c r="U189">
        <v>0.10209726199999999</v>
      </c>
    </row>
    <row r="190" spans="2:21" x14ac:dyDescent="0.4">
      <c r="B190" s="19"/>
      <c r="L190">
        <v>11350</v>
      </c>
      <c r="M190">
        <v>46.176091800000002</v>
      </c>
      <c r="N190">
        <v>2935</v>
      </c>
      <c r="O190">
        <v>25.552533100000002</v>
      </c>
      <c r="P190">
        <v>3054.68</v>
      </c>
      <c r="Q190">
        <v>10.391461976</v>
      </c>
      <c r="R190">
        <v>2935</v>
      </c>
      <c r="S190">
        <v>1.065156802</v>
      </c>
      <c r="T190">
        <v>7247.22</v>
      </c>
      <c r="U190">
        <v>0.100190238</v>
      </c>
    </row>
    <row r="191" spans="2:21" x14ac:dyDescent="0.4">
      <c r="B191" s="19"/>
      <c r="L191">
        <v>11400</v>
      </c>
      <c r="M191">
        <v>46.195679249999998</v>
      </c>
      <c r="N191">
        <v>2940</v>
      </c>
      <c r="O191">
        <v>25.55281424</v>
      </c>
      <c r="P191">
        <v>3060.32</v>
      </c>
      <c r="Q191">
        <v>10.393295584000001</v>
      </c>
      <c r="R191">
        <v>2940</v>
      </c>
      <c r="S191">
        <v>1.0646725109999999</v>
      </c>
      <c r="T191">
        <v>7275.28</v>
      </c>
      <c r="U191">
        <v>9.8156702999999998E-2</v>
      </c>
    </row>
    <row r="192" spans="2:21" x14ac:dyDescent="0.4">
      <c r="B192" s="19"/>
      <c r="L192">
        <v>11450</v>
      </c>
      <c r="M192">
        <v>46.180915800000001</v>
      </c>
      <c r="N192">
        <v>2945</v>
      </c>
      <c r="O192">
        <v>25.552059790000001</v>
      </c>
      <c r="P192">
        <v>3065.96</v>
      </c>
      <c r="Q192">
        <v>10.395122578000001</v>
      </c>
      <c r="R192">
        <v>2945</v>
      </c>
      <c r="S192">
        <v>1.0640675230000001</v>
      </c>
      <c r="T192">
        <v>7303.34</v>
      </c>
      <c r="U192">
        <v>9.6113932999999999E-2</v>
      </c>
    </row>
    <row r="193" spans="2:21" x14ac:dyDescent="0.4">
      <c r="B193" s="19"/>
      <c r="L193">
        <v>11500</v>
      </c>
      <c r="M193">
        <v>46.175890799999998</v>
      </c>
      <c r="N193">
        <v>2950</v>
      </c>
      <c r="O193">
        <v>25.552720999999998</v>
      </c>
      <c r="P193">
        <v>3071.6</v>
      </c>
      <c r="Q193">
        <v>10.396939119000001</v>
      </c>
      <c r="R193">
        <v>2950</v>
      </c>
      <c r="S193">
        <v>1.0634402919999999</v>
      </c>
      <c r="T193">
        <v>7331.4</v>
      </c>
      <c r="U193">
        <v>9.4175382000000002E-2</v>
      </c>
    </row>
    <row r="194" spans="2:21" x14ac:dyDescent="0.4">
      <c r="B194" s="19"/>
      <c r="L194">
        <v>11550</v>
      </c>
      <c r="M194">
        <v>46.180704749999997</v>
      </c>
      <c r="N194">
        <v>2955</v>
      </c>
      <c r="O194">
        <v>25.56001637</v>
      </c>
      <c r="P194">
        <v>3077.24</v>
      </c>
      <c r="Q194">
        <v>10.398734675</v>
      </c>
      <c r="R194">
        <v>2955</v>
      </c>
      <c r="S194">
        <v>1.062940542</v>
      </c>
      <c r="T194">
        <v>7359.46</v>
      </c>
      <c r="U194">
        <v>9.2447524000000003E-2</v>
      </c>
    </row>
    <row r="195" spans="2:21" x14ac:dyDescent="0.4">
      <c r="B195" s="19"/>
      <c r="L195">
        <v>11600</v>
      </c>
      <c r="M195">
        <v>46.155841049999999</v>
      </c>
      <c r="N195">
        <v>2960</v>
      </c>
      <c r="O195">
        <v>25.56420142</v>
      </c>
      <c r="P195">
        <v>3082.88</v>
      </c>
      <c r="Q195">
        <v>10.400491968000001</v>
      </c>
      <c r="R195">
        <v>2960</v>
      </c>
      <c r="S195">
        <v>1.062721367</v>
      </c>
      <c r="T195">
        <v>7387.52</v>
      </c>
      <c r="U195">
        <v>9.1027232999999999E-2</v>
      </c>
    </row>
    <row r="196" spans="2:21" x14ac:dyDescent="0.4">
      <c r="B196" s="19"/>
      <c r="L196">
        <v>11650</v>
      </c>
      <c r="M196">
        <v>46.180352999999997</v>
      </c>
      <c r="N196">
        <v>2965</v>
      </c>
      <c r="O196">
        <v>25.565283269999998</v>
      </c>
      <c r="P196">
        <v>3088.52</v>
      </c>
      <c r="Q196">
        <v>10.402188512</v>
      </c>
      <c r="R196">
        <v>2965</v>
      </c>
      <c r="S196">
        <v>1.0628731229999999</v>
      </c>
      <c r="T196">
        <v>7415.58</v>
      </c>
      <c r="U196">
        <v>8.9998718000000005E-2</v>
      </c>
    </row>
    <row r="197" spans="2:21" x14ac:dyDescent="0.4">
      <c r="B197" s="19"/>
      <c r="L197">
        <v>11700</v>
      </c>
      <c r="M197">
        <v>46.190121599999998</v>
      </c>
      <c r="N197">
        <v>2970</v>
      </c>
      <c r="O197">
        <v>25.56725338</v>
      </c>
      <c r="P197">
        <v>3094.16</v>
      </c>
      <c r="Q197">
        <v>10.403799644999999</v>
      </c>
      <c r="R197">
        <v>2970</v>
      </c>
      <c r="S197">
        <v>1.0634372729999999</v>
      </c>
      <c r="T197">
        <v>7443.64</v>
      </c>
      <c r="U197">
        <v>8.9429282999999998E-2</v>
      </c>
    </row>
    <row r="198" spans="2:21" x14ac:dyDescent="0.4">
      <c r="B198" s="19"/>
      <c r="L198">
        <v>11750</v>
      </c>
      <c r="M198">
        <v>46.169931149999996</v>
      </c>
      <c r="N198">
        <v>2975</v>
      </c>
      <c r="O198">
        <v>25.569280070000001</v>
      </c>
      <c r="P198">
        <v>3099.8</v>
      </c>
      <c r="Q198">
        <v>10.405302679</v>
      </c>
      <c r="R198">
        <v>2975</v>
      </c>
      <c r="S198">
        <v>1.0643898439999999</v>
      </c>
      <c r="T198">
        <v>7471.7</v>
      </c>
      <c r="U198">
        <v>8.9363766999999997E-2</v>
      </c>
    </row>
    <row r="199" spans="2:21" x14ac:dyDescent="0.4">
      <c r="B199" s="19"/>
      <c r="L199">
        <v>11800</v>
      </c>
      <c r="M199">
        <v>46.169679899999998</v>
      </c>
      <c r="N199">
        <v>2980</v>
      </c>
      <c r="O199">
        <v>25.571458010000001</v>
      </c>
      <c r="P199">
        <v>3105.44</v>
      </c>
      <c r="Q199">
        <v>10.406681584999999</v>
      </c>
      <c r="R199">
        <v>2980</v>
      </c>
      <c r="S199">
        <v>1.0656433759999999</v>
      </c>
      <c r="T199">
        <v>7499.76</v>
      </c>
      <c r="U199">
        <v>8.9818093000000002E-2</v>
      </c>
    </row>
    <row r="200" spans="2:21" x14ac:dyDescent="0.4">
      <c r="B200" s="19"/>
      <c r="L200">
        <v>11850</v>
      </c>
      <c r="M200">
        <v>46.179579150000002</v>
      </c>
      <c r="N200">
        <v>2985</v>
      </c>
      <c r="O200">
        <v>25.573459790000001</v>
      </c>
      <c r="P200">
        <v>3111.08</v>
      </c>
      <c r="Q200">
        <v>10.407931436</v>
      </c>
      <c r="R200">
        <v>2985</v>
      </c>
      <c r="S200">
        <v>1.067060876</v>
      </c>
      <c r="T200">
        <v>7527.82</v>
      </c>
      <c r="U200">
        <v>9.0772976000000005E-2</v>
      </c>
    </row>
    <row r="201" spans="2:21" x14ac:dyDescent="0.4">
      <c r="B201" s="19"/>
      <c r="L201">
        <v>11900</v>
      </c>
      <c r="M201">
        <v>46.154303400000003</v>
      </c>
      <c r="N201">
        <v>2990</v>
      </c>
      <c r="O201">
        <v>25.572345909999999</v>
      </c>
      <c r="P201">
        <v>3116.72</v>
      </c>
      <c r="Q201">
        <v>10.409061735</v>
      </c>
      <c r="R201">
        <v>2990</v>
      </c>
      <c r="S201">
        <v>1.0684794440000001</v>
      </c>
      <c r="T201">
        <v>7555.88</v>
      </c>
      <c r="U201">
        <v>9.2169243999999997E-2</v>
      </c>
    </row>
    <row r="202" spans="2:21" x14ac:dyDescent="0.4">
      <c r="B202" s="19"/>
      <c r="L202">
        <v>11950</v>
      </c>
      <c r="M202">
        <v>46.16942865</v>
      </c>
      <c r="N202">
        <v>2995</v>
      </c>
      <c r="O202">
        <v>25.569969400000002</v>
      </c>
      <c r="P202">
        <v>3122.36</v>
      </c>
      <c r="Q202">
        <v>10.410097866999999</v>
      </c>
      <c r="R202">
        <v>2995</v>
      </c>
      <c r="S202">
        <v>1.0697397959999999</v>
      </c>
      <c r="T202">
        <v>7583.94</v>
      </c>
      <c r="U202">
        <v>9.3906371000000002E-2</v>
      </c>
    </row>
    <row r="203" spans="2:21" x14ac:dyDescent="0.4">
      <c r="B203" s="19"/>
      <c r="L203">
        <v>12000</v>
      </c>
      <c r="M203">
        <v>46.169519100000002</v>
      </c>
      <c r="N203">
        <v>3000</v>
      </c>
      <c r="O203">
        <v>25.571303919999998</v>
      </c>
      <c r="P203">
        <v>3128</v>
      </c>
      <c r="Q203">
        <v>10.411080120999999</v>
      </c>
      <c r="R203">
        <v>3000</v>
      </c>
      <c r="S203">
        <v>1.0706880160000001</v>
      </c>
      <c r="T203">
        <v>7612</v>
      </c>
      <c r="U203">
        <v>9.5845616999999994E-2</v>
      </c>
    </row>
    <row r="204" spans="2:21" x14ac:dyDescent="0.4">
      <c r="B204" s="19"/>
      <c r="L204">
        <v>12050</v>
      </c>
      <c r="M204">
        <v>46.2048147</v>
      </c>
      <c r="N204">
        <v>3005</v>
      </c>
      <c r="O204">
        <v>25.58023416</v>
      </c>
      <c r="P204">
        <v>3133.64</v>
      </c>
      <c r="Q204">
        <v>10.412060149</v>
      </c>
      <c r="R204">
        <v>3005</v>
      </c>
      <c r="S204">
        <v>1.071270978</v>
      </c>
      <c r="T204">
        <v>7640.06</v>
      </c>
      <c r="U204">
        <v>9.7818594999999994E-2</v>
      </c>
    </row>
    <row r="205" spans="2:21" x14ac:dyDescent="0.4">
      <c r="B205" s="19"/>
      <c r="L205">
        <v>12100</v>
      </c>
      <c r="M205">
        <v>46.184805150000003</v>
      </c>
      <c r="N205">
        <v>3010</v>
      </c>
      <c r="O205">
        <v>25.584532029999998</v>
      </c>
      <c r="P205">
        <v>3139.28</v>
      </c>
      <c r="Q205">
        <v>10.413095183999999</v>
      </c>
      <c r="R205">
        <v>3010</v>
      </c>
      <c r="S205">
        <v>1.071536662</v>
      </c>
      <c r="T205">
        <v>7668.12</v>
      </c>
      <c r="U205">
        <v>9.9641207999999995E-2</v>
      </c>
    </row>
    <row r="206" spans="2:21" x14ac:dyDescent="0.4">
      <c r="B206" s="19"/>
      <c r="L206">
        <v>12150</v>
      </c>
      <c r="M206">
        <v>46.19996055</v>
      </c>
      <c r="N206">
        <v>3015</v>
      </c>
      <c r="O206">
        <v>25.585379</v>
      </c>
      <c r="P206">
        <v>3144.92</v>
      </c>
      <c r="Q206">
        <v>10.414240769999999</v>
      </c>
      <c r="R206">
        <v>3015</v>
      </c>
      <c r="S206">
        <v>1.0715611389999999</v>
      </c>
      <c r="T206">
        <v>7696.18</v>
      </c>
      <c r="U206">
        <v>0.101131874</v>
      </c>
    </row>
    <row r="207" spans="2:21" x14ac:dyDescent="0.4">
      <c r="B207" s="19"/>
      <c r="L207">
        <v>12200</v>
      </c>
      <c r="M207">
        <v>46.165056900000003</v>
      </c>
      <c r="N207">
        <v>3020</v>
      </c>
      <c r="O207">
        <v>25.585448400000001</v>
      </c>
      <c r="P207">
        <v>3150.56</v>
      </c>
      <c r="Q207">
        <v>10.415543139</v>
      </c>
      <c r="R207">
        <v>3020</v>
      </c>
      <c r="S207">
        <v>1.0714434580000001</v>
      </c>
      <c r="T207">
        <v>7724.24</v>
      </c>
      <c r="U207">
        <v>0.10213196300000001</v>
      </c>
    </row>
    <row r="208" spans="2:21" x14ac:dyDescent="0.4">
      <c r="B208" s="19"/>
      <c r="L208">
        <v>12250</v>
      </c>
      <c r="M208">
        <v>46.190141699999998</v>
      </c>
      <c r="N208">
        <v>3025</v>
      </c>
      <c r="O208">
        <v>25.587175800000001</v>
      </c>
      <c r="P208">
        <v>3156.2</v>
      </c>
      <c r="Q208">
        <v>10.417032474999999</v>
      </c>
      <c r="R208">
        <v>3025</v>
      </c>
      <c r="S208">
        <v>1.0712837159999999</v>
      </c>
      <c r="T208">
        <v>7752.3</v>
      </c>
      <c r="U208">
        <v>0.102525619</v>
      </c>
    </row>
    <row r="209" spans="2:21" x14ac:dyDescent="0.4">
      <c r="B209" s="19"/>
      <c r="L209">
        <v>12300</v>
      </c>
      <c r="M209">
        <v>46.180352999999997</v>
      </c>
      <c r="N209">
        <v>3030</v>
      </c>
      <c r="O209">
        <v>25.589425980000001</v>
      </c>
      <c r="P209">
        <v>3161.84</v>
      </c>
      <c r="Q209">
        <v>10.418718232</v>
      </c>
      <c r="R209">
        <v>3030</v>
      </c>
      <c r="S209">
        <v>1.071164888</v>
      </c>
      <c r="T209">
        <v>7780.36</v>
      </c>
      <c r="U209">
        <v>0.102255864</v>
      </c>
    </row>
    <row r="210" spans="2:21" x14ac:dyDescent="0.4">
      <c r="B210" s="19"/>
      <c r="L210">
        <v>12350</v>
      </c>
      <c r="M210">
        <v>46.160604749999997</v>
      </c>
      <c r="N210">
        <v>3035</v>
      </c>
      <c r="O210">
        <v>25.588159789999999</v>
      </c>
      <c r="P210">
        <v>3167.48</v>
      </c>
      <c r="Q210">
        <v>10.420587347</v>
      </c>
      <c r="R210">
        <v>3035</v>
      </c>
      <c r="S210">
        <v>1.0711407399999999</v>
      </c>
      <c r="T210">
        <v>7808.42</v>
      </c>
      <c r="U210">
        <v>0.10133413199999999</v>
      </c>
    </row>
    <row r="211" spans="2:21" x14ac:dyDescent="0.4">
      <c r="B211" s="19"/>
      <c r="L211">
        <v>12400</v>
      </c>
      <c r="M211">
        <v>46.165659900000001</v>
      </c>
      <c r="N211">
        <v>3040</v>
      </c>
      <c r="O211">
        <v>25.58568292</v>
      </c>
      <c r="P211">
        <v>3173.12</v>
      </c>
      <c r="Q211">
        <v>10.422605707000001</v>
      </c>
      <c r="R211">
        <v>3040</v>
      </c>
      <c r="S211">
        <v>1.0712311910000001</v>
      </c>
      <c r="T211">
        <v>7836.48</v>
      </c>
      <c r="U211">
        <v>9.9841240999999997E-2</v>
      </c>
    </row>
    <row r="212" spans="2:21" x14ac:dyDescent="0.4">
      <c r="B212" s="19"/>
      <c r="L212">
        <v>12450</v>
      </c>
      <c r="M212">
        <v>46.170704999999998</v>
      </c>
      <c r="N212">
        <v>3045</v>
      </c>
      <c r="O212">
        <v>25.590398220000001</v>
      </c>
      <c r="P212">
        <v>3178.76</v>
      </c>
      <c r="Q212">
        <v>10.42472266</v>
      </c>
      <c r="R212">
        <v>3045</v>
      </c>
      <c r="S212">
        <v>1.0714299300000001</v>
      </c>
      <c r="T212">
        <v>7864.54</v>
      </c>
      <c r="U212">
        <v>9.7919111000000003E-2</v>
      </c>
    </row>
    <row r="213" spans="2:21" x14ac:dyDescent="0.4">
      <c r="B213" s="19"/>
      <c r="L213">
        <v>12500</v>
      </c>
      <c r="M213">
        <v>46.170825600000001</v>
      </c>
      <c r="N213">
        <v>3050</v>
      </c>
      <c r="O213">
        <v>25.592532030000001</v>
      </c>
      <c r="P213">
        <v>3184.4</v>
      </c>
      <c r="Q213">
        <v>10.42687783</v>
      </c>
      <c r="R213">
        <v>3050</v>
      </c>
      <c r="S213">
        <v>1.0716957060000001</v>
      </c>
      <c r="T213">
        <v>7892.6</v>
      </c>
      <c r="U213">
        <v>9.5754049999999993E-2</v>
      </c>
    </row>
    <row r="214" spans="2:21" x14ac:dyDescent="0.4">
      <c r="B214" s="19"/>
      <c r="L214">
        <v>12550</v>
      </c>
      <c r="M214">
        <v>46.175820450000003</v>
      </c>
      <c r="N214">
        <v>3055</v>
      </c>
      <c r="O214">
        <v>25.595428470000002</v>
      </c>
      <c r="P214">
        <v>3190.04</v>
      </c>
      <c r="Q214">
        <v>10.429009119</v>
      </c>
      <c r="R214">
        <v>3055</v>
      </c>
      <c r="S214">
        <v>1.0719859439999999</v>
      </c>
      <c r="T214">
        <v>7920.66</v>
      </c>
      <c r="U214">
        <v>9.3553947999999998E-2</v>
      </c>
    </row>
    <row r="215" spans="2:21" x14ac:dyDescent="0.4">
      <c r="B215" s="19"/>
      <c r="L215">
        <v>12600</v>
      </c>
      <c r="M215">
        <v>46.175910899999998</v>
      </c>
      <c r="N215">
        <v>3060</v>
      </c>
      <c r="O215">
        <v>25.599460499999999</v>
      </c>
      <c r="P215">
        <v>3195.68</v>
      </c>
      <c r="Q215">
        <v>10.431060586999999</v>
      </c>
      <c r="R215">
        <v>3060</v>
      </c>
      <c r="S215">
        <v>1.0722748339999999</v>
      </c>
      <c r="T215">
        <v>7948.72</v>
      </c>
      <c r="U215">
        <v>9.1522776E-2</v>
      </c>
    </row>
    <row r="216" spans="2:21" x14ac:dyDescent="0.4">
      <c r="B216" s="19"/>
      <c r="L216">
        <v>12650</v>
      </c>
      <c r="M216">
        <v>46.185810150000002</v>
      </c>
      <c r="N216">
        <v>3065</v>
      </c>
      <c r="O216">
        <v>25.60611673</v>
      </c>
      <c r="P216">
        <v>3201.32</v>
      </c>
      <c r="Q216">
        <v>10.432988981999999</v>
      </c>
      <c r="R216">
        <v>3065</v>
      </c>
      <c r="S216">
        <v>1.072549325</v>
      </c>
      <c r="T216">
        <v>7976.78</v>
      </c>
      <c r="U216">
        <v>8.9836386000000004E-2</v>
      </c>
    </row>
    <row r="217" spans="2:21" x14ac:dyDescent="0.4">
      <c r="B217" s="19"/>
      <c r="L217">
        <v>12700</v>
      </c>
      <c r="M217">
        <v>46.161298199999997</v>
      </c>
      <c r="N217">
        <v>3070</v>
      </c>
      <c r="O217">
        <v>25.60864698</v>
      </c>
      <c r="P217">
        <v>3206.96</v>
      </c>
      <c r="Q217">
        <v>10.434767983</v>
      </c>
      <c r="R217">
        <v>3070</v>
      </c>
      <c r="S217">
        <v>1.072808143</v>
      </c>
      <c r="T217">
        <v>8004.84</v>
      </c>
      <c r="U217">
        <v>8.8623318000000006E-2</v>
      </c>
    </row>
    <row r="218" spans="2:21" x14ac:dyDescent="0.4">
      <c r="B218" s="19"/>
      <c r="L218">
        <v>12750</v>
      </c>
      <c r="M218">
        <v>46.166252849999999</v>
      </c>
      <c r="N218">
        <v>3075</v>
      </c>
      <c r="O218">
        <v>25.60482206</v>
      </c>
      <c r="P218">
        <v>3212.6</v>
      </c>
      <c r="Q218">
        <v>10.436389654999999</v>
      </c>
      <c r="R218">
        <v>3075</v>
      </c>
      <c r="S218">
        <v>1.0730582399999999</v>
      </c>
      <c r="T218">
        <v>8032.9</v>
      </c>
      <c r="U218">
        <v>8.7953491999999994E-2</v>
      </c>
    </row>
    <row r="219" spans="2:21" x14ac:dyDescent="0.4">
      <c r="B219" s="19"/>
      <c r="L219">
        <v>12800</v>
      </c>
      <c r="M219">
        <v>46.1711673</v>
      </c>
      <c r="N219">
        <v>3080</v>
      </c>
      <c r="O219">
        <v>25.604539500000001</v>
      </c>
      <c r="P219">
        <v>3218.24</v>
      </c>
      <c r="Q219">
        <v>10.437863152</v>
      </c>
      <c r="R219">
        <v>3080</v>
      </c>
      <c r="S219">
        <v>1.0733100760000001</v>
      </c>
      <c r="T219">
        <v>8060.96</v>
      </c>
      <c r="U219">
        <v>8.7836150000000002E-2</v>
      </c>
    </row>
    <row r="220" spans="2:21" x14ac:dyDescent="0.4">
      <c r="B220" s="19"/>
      <c r="L220">
        <v>12850</v>
      </c>
      <c r="M220">
        <v>46.185840300000002</v>
      </c>
      <c r="N220">
        <v>3085</v>
      </c>
      <c r="O220">
        <v>25.608761210000001</v>
      </c>
      <c r="P220">
        <v>3223.88</v>
      </c>
      <c r="Q220">
        <v>10.439211149</v>
      </c>
      <c r="R220">
        <v>3085</v>
      </c>
      <c r="S220">
        <v>1.0735731509999999</v>
      </c>
      <c r="T220">
        <v>8089.02</v>
      </c>
      <c r="U220">
        <v>8.8226772999999994E-2</v>
      </c>
    </row>
    <row r="221" spans="2:21" x14ac:dyDescent="0.4">
      <c r="B221" s="19"/>
      <c r="L221">
        <v>12900</v>
      </c>
      <c r="M221">
        <v>46.156343550000003</v>
      </c>
      <c r="N221">
        <v>3090</v>
      </c>
      <c r="O221">
        <v>25.603778999999999</v>
      </c>
      <c r="P221">
        <v>3229.52</v>
      </c>
      <c r="Q221">
        <v>10.440464865999999</v>
      </c>
      <c r="R221">
        <v>3090</v>
      </c>
      <c r="S221">
        <v>1.0738544670000001</v>
      </c>
      <c r="T221">
        <v>8117.08</v>
      </c>
      <c r="U221">
        <v>8.9041046999999998E-2</v>
      </c>
    </row>
    <row r="222" spans="2:21" x14ac:dyDescent="0.4">
      <c r="B222" s="19"/>
      <c r="L222">
        <v>12950</v>
      </c>
      <c r="M222">
        <v>46.200463050000003</v>
      </c>
      <c r="N222">
        <v>3095</v>
      </c>
      <c r="O222">
        <v>25.60047651</v>
      </c>
      <c r="P222">
        <v>3235.16</v>
      </c>
      <c r="Q222">
        <v>10.441658651999999</v>
      </c>
      <c r="R222">
        <v>3095</v>
      </c>
      <c r="S222">
        <v>1.0741568930000001</v>
      </c>
      <c r="T222">
        <v>8145.14</v>
      </c>
      <c r="U222">
        <v>9.0172802999999996E-2</v>
      </c>
    </row>
    <row r="223" spans="2:21" x14ac:dyDescent="0.4">
      <c r="B223" s="19"/>
      <c r="L223">
        <v>13000</v>
      </c>
      <c r="M223">
        <v>46.19543805</v>
      </c>
      <c r="N223">
        <v>3100</v>
      </c>
      <c r="O223">
        <v>25.603182919999998</v>
      </c>
      <c r="P223">
        <v>3240.8</v>
      </c>
      <c r="Q223">
        <v>10.442825105000001</v>
      </c>
      <c r="R223">
        <v>3100</v>
      </c>
      <c r="S223">
        <v>1.0744816859999999</v>
      </c>
      <c r="T223">
        <v>8173.2</v>
      </c>
      <c r="U223">
        <v>9.1512298000000006E-2</v>
      </c>
    </row>
    <row r="224" spans="2:21" x14ac:dyDescent="0.4">
      <c r="B224" s="19"/>
      <c r="L224">
        <v>13050</v>
      </c>
      <c r="M224">
        <v>46.195337549999998</v>
      </c>
      <c r="N224">
        <v>3105</v>
      </c>
      <c r="O224">
        <v>25.60848683</v>
      </c>
      <c r="P224">
        <v>3246.44</v>
      </c>
      <c r="Q224">
        <v>10.443991414999999</v>
      </c>
      <c r="R224">
        <v>3105</v>
      </c>
      <c r="S224">
        <v>1.074834742</v>
      </c>
      <c r="T224">
        <v>8201.26</v>
      </c>
      <c r="U224">
        <v>9.2961441000000006E-2</v>
      </c>
    </row>
    <row r="225" spans="2:21" x14ac:dyDescent="0.4">
      <c r="B225" s="19"/>
      <c r="L225">
        <v>13100</v>
      </c>
      <c r="M225">
        <v>46.180363049999997</v>
      </c>
      <c r="N225">
        <v>3110</v>
      </c>
      <c r="O225">
        <v>25.615936300000001</v>
      </c>
      <c r="P225">
        <v>3252.08</v>
      </c>
      <c r="Q225">
        <v>10.445177317000001</v>
      </c>
      <c r="R225">
        <v>3110</v>
      </c>
      <c r="S225">
        <v>1.0752245140000001</v>
      </c>
      <c r="T225">
        <v>8229.32</v>
      </c>
      <c r="U225">
        <v>9.4443477999999997E-2</v>
      </c>
    </row>
    <row r="226" spans="2:21" x14ac:dyDescent="0.4">
      <c r="B226" s="19"/>
      <c r="L226">
        <v>13150</v>
      </c>
      <c r="M226">
        <v>46.195166700000001</v>
      </c>
      <c r="N226">
        <v>3115</v>
      </c>
      <c r="O226">
        <v>25.61998256</v>
      </c>
      <c r="P226">
        <v>3257.72</v>
      </c>
      <c r="Q226">
        <v>10.446394645</v>
      </c>
      <c r="R226">
        <v>3115</v>
      </c>
      <c r="S226">
        <v>1.0756588709999999</v>
      </c>
      <c r="T226">
        <v>8257.3799999999992</v>
      </c>
      <c r="U226">
        <v>9.5906027000000005E-2</v>
      </c>
    </row>
    <row r="227" spans="2:21" x14ac:dyDescent="0.4">
      <c r="B227" s="19"/>
      <c r="L227">
        <v>13200</v>
      </c>
      <c r="M227">
        <v>46.170162300000001</v>
      </c>
      <c r="N227">
        <v>3120</v>
      </c>
      <c r="O227">
        <v>25.618698219999999</v>
      </c>
      <c r="P227">
        <v>3263.36</v>
      </c>
      <c r="Q227">
        <v>10.447648151999999</v>
      </c>
      <c r="R227">
        <v>3120</v>
      </c>
      <c r="S227">
        <v>1.076140514</v>
      </c>
      <c r="T227">
        <v>8285.44</v>
      </c>
      <c r="U227">
        <v>9.7317897E-2</v>
      </c>
    </row>
    <row r="228" spans="2:21" x14ac:dyDescent="0.4">
      <c r="B228" s="19"/>
      <c r="L228">
        <v>13250</v>
      </c>
      <c r="M228">
        <v>46.18502625</v>
      </c>
      <c r="N228">
        <v>3125</v>
      </c>
      <c r="O228">
        <v>25.61892954</v>
      </c>
      <c r="P228">
        <v>3269</v>
      </c>
      <c r="Q228">
        <v>10.448937094</v>
      </c>
      <c r="R228">
        <v>3125</v>
      </c>
      <c r="S228">
        <v>1.076662209</v>
      </c>
      <c r="T228">
        <v>8313.5</v>
      </c>
      <c r="U228">
        <v>9.8661460000000006E-2</v>
      </c>
    </row>
    <row r="229" spans="2:21" x14ac:dyDescent="0.4">
      <c r="B229" s="19"/>
      <c r="L229">
        <v>13300</v>
      </c>
      <c r="M229">
        <v>46.165026750000003</v>
      </c>
      <c r="N229">
        <v>3130</v>
      </c>
      <c r="O229">
        <v>25.62264484</v>
      </c>
      <c r="P229">
        <v>3274.64</v>
      </c>
      <c r="Q229">
        <v>10.450256989</v>
      </c>
      <c r="R229">
        <v>3130</v>
      </c>
      <c r="S229">
        <v>1.0772031929999999</v>
      </c>
      <c r="T229">
        <v>8341.56</v>
      </c>
      <c r="U229">
        <v>9.9923227000000003E-2</v>
      </c>
    </row>
    <row r="230" spans="2:21" x14ac:dyDescent="0.4">
      <c r="B230" s="19"/>
      <c r="L230">
        <v>13350</v>
      </c>
      <c r="M230">
        <v>46.2100005</v>
      </c>
      <c r="N230">
        <v>3135</v>
      </c>
      <c r="O230">
        <v>25.627182210000001</v>
      </c>
      <c r="P230">
        <v>3280.28</v>
      </c>
      <c r="Q230">
        <v>10.451601107</v>
      </c>
      <c r="R230">
        <v>3135</v>
      </c>
      <c r="S230">
        <v>1.0777242950000001</v>
      </c>
      <c r="T230">
        <v>8369.6200000000008</v>
      </c>
      <c r="U230">
        <v>0.10108545200000001</v>
      </c>
    </row>
    <row r="231" spans="2:21" x14ac:dyDescent="0.4">
      <c r="B231" s="19"/>
      <c r="L231">
        <v>13400</v>
      </c>
      <c r="M231">
        <v>46.165066950000003</v>
      </c>
      <c r="N231">
        <v>3140</v>
      </c>
      <c r="O231">
        <v>25.628585770000001</v>
      </c>
      <c r="P231">
        <v>3285.92</v>
      </c>
      <c r="Q231">
        <v>10.452961417999999</v>
      </c>
      <c r="R231">
        <v>3140</v>
      </c>
      <c r="S231">
        <v>1.0781665469999999</v>
      </c>
      <c r="T231">
        <v>8397.68</v>
      </c>
      <c r="U231">
        <v>0.102121142</v>
      </c>
    </row>
    <row r="232" spans="2:21" x14ac:dyDescent="0.4">
      <c r="B232" s="19"/>
      <c r="L232">
        <v>13450</v>
      </c>
      <c r="M232">
        <v>46.190101499999997</v>
      </c>
      <c r="N232">
        <v>3145</v>
      </c>
      <c r="O232">
        <v>25.62813701</v>
      </c>
      <c r="P232">
        <v>3291.56</v>
      </c>
      <c r="Q232">
        <v>10.454328995999999</v>
      </c>
      <c r="R232">
        <v>3145</v>
      </c>
      <c r="S232">
        <v>1.0784874529999999</v>
      </c>
      <c r="T232">
        <v>8425.74</v>
      </c>
      <c r="U232">
        <v>0.102993796</v>
      </c>
    </row>
    <row r="233" spans="2:21" x14ac:dyDescent="0.4">
      <c r="B233" s="19"/>
      <c r="L233">
        <v>13500</v>
      </c>
      <c r="M233">
        <v>46.180232400000001</v>
      </c>
      <c r="N233">
        <v>3150</v>
      </c>
      <c r="O233">
        <v>25.628213169999999</v>
      </c>
      <c r="P233">
        <v>3297.2</v>
      </c>
      <c r="Q233">
        <v>10.455694053</v>
      </c>
      <c r="R233">
        <v>3150</v>
      </c>
      <c r="S233">
        <v>1.0786568409999999</v>
      </c>
      <c r="T233">
        <v>8453.7999999999993</v>
      </c>
      <c r="U233">
        <v>0.103661925</v>
      </c>
    </row>
    <row r="234" spans="2:21" x14ac:dyDescent="0.4">
      <c r="B234" s="19"/>
      <c r="L234">
        <v>13550</v>
      </c>
      <c r="M234">
        <v>46.160554500000003</v>
      </c>
      <c r="N234">
        <v>3155</v>
      </c>
      <c r="O234">
        <v>25.632321709999999</v>
      </c>
      <c r="P234">
        <v>3302.84</v>
      </c>
      <c r="Q234">
        <v>10.457045920000001</v>
      </c>
      <c r="R234">
        <v>3155</v>
      </c>
      <c r="S234">
        <v>1.0786646520000001</v>
      </c>
      <c r="T234">
        <v>8481.86</v>
      </c>
      <c r="U234">
        <v>0.1040871</v>
      </c>
    </row>
    <row r="235" spans="2:21" x14ac:dyDescent="0.4">
      <c r="B235" s="19"/>
      <c r="L235">
        <v>13600</v>
      </c>
      <c r="M235">
        <v>46.180574100000001</v>
      </c>
      <c r="N235">
        <v>3160</v>
      </c>
      <c r="O235">
        <v>25.63697367</v>
      </c>
      <c r="P235">
        <v>3308.48</v>
      </c>
      <c r="Q235">
        <v>10.458373263</v>
      </c>
      <c r="R235">
        <v>3160</v>
      </c>
      <c r="S235">
        <v>1.0785232819999999</v>
      </c>
      <c r="T235">
        <v>8509.92</v>
      </c>
      <c r="U235">
        <v>0.104243403</v>
      </c>
    </row>
    <row r="236" spans="2:21" x14ac:dyDescent="0.4">
      <c r="B236" s="19"/>
      <c r="L236">
        <v>13650</v>
      </c>
      <c r="M236">
        <v>46.195518450000002</v>
      </c>
      <c r="N236">
        <v>3165</v>
      </c>
      <c r="O236">
        <v>25.638104630000001</v>
      </c>
      <c r="P236">
        <v>3314.12</v>
      </c>
      <c r="Q236">
        <v>10.459664752</v>
      </c>
      <c r="R236">
        <v>3165</v>
      </c>
      <c r="S236">
        <v>1.078266218</v>
      </c>
      <c r="T236">
        <v>8537.98</v>
      </c>
      <c r="U236">
        <v>0.104125701</v>
      </c>
    </row>
    <row r="237" spans="2:21" x14ac:dyDescent="0.4">
      <c r="B237" s="19"/>
      <c r="L237">
        <v>13700</v>
      </c>
      <c r="M237">
        <v>46.185840300000002</v>
      </c>
      <c r="N237">
        <v>3170</v>
      </c>
      <c r="O237">
        <v>25.637548039999999</v>
      </c>
      <c r="P237">
        <v>3319.76</v>
      </c>
      <c r="Q237">
        <v>10.460910180999999</v>
      </c>
      <c r="R237">
        <v>3170</v>
      </c>
      <c r="S237">
        <v>1.0779435589999999</v>
      </c>
      <c r="T237">
        <v>8566.0400000000009</v>
      </c>
      <c r="U237">
        <v>0.10375448</v>
      </c>
    </row>
    <row r="238" spans="2:21" x14ac:dyDescent="0.4">
      <c r="B238" s="19"/>
      <c r="L238">
        <v>13750</v>
      </c>
      <c r="M238">
        <v>46.220211300000003</v>
      </c>
      <c r="N238">
        <v>3175</v>
      </c>
      <c r="O238">
        <v>25.638349470000001</v>
      </c>
      <c r="P238">
        <v>3325.4</v>
      </c>
      <c r="Q238">
        <v>10.4621019</v>
      </c>
      <c r="R238">
        <v>3175</v>
      </c>
      <c r="S238">
        <v>1.0776152729999999</v>
      </c>
      <c r="T238">
        <v>8594.1</v>
      </c>
      <c r="U238">
        <v>0.10317573400000001</v>
      </c>
    </row>
    <row r="239" spans="2:21" x14ac:dyDescent="0.4">
      <c r="B239" s="19"/>
      <c r="L239">
        <v>13800</v>
      </c>
      <c r="M239">
        <v>46.171509</v>
      </c>
      <c r="N239">
        <v>3180</v>
      </c>
      <c r="O239">
        <v>25.640128829999998</v>
      </c>
      <c r="P239">
        <v>3331.04</v>
      </c>
      <c r="Q239">
        <v>10.463236268999999</v>
      </c>
      <c r="R239">
        <v>3180</v>
      </c>
      <c r="S239">
        <v>1.077348848</v>
      </c>
      <c r="T239">
        <v>8622.16</v>
      </c>
      <c r="U239">
        <v>0.102455564</v>
      </c>
    </row>
    <row r="240" spans="2:21" x14ac:dyDescent="0.4">
      <c r="B240" s="19"/>
      <c r="L240">
        <v>13850</v>
      </c>
      <c r="M240">
        <v>46.191126599999997</v>
      </c>
      <c r="N240">
        <v>3185</v>
      </c>
      <c r="O240">
        <v>25.641993589999998</v>
      </c>
      <c r="P240">
        <v>3336.68</v>
      </c>
      <c r="Q240">
        <v>10.464314782000001</v>
      </c>
      <c r="R240">
        <v>3185</v>
      </c>
      <c r="S240">
        <v>1.0772141209999999</v>
      </c>
      <c r="T240">
        <v>8650.2199999999993</v>
      </c>
      <c r="U240">
        <v>0.101670408</v>
      </c>
    </row>
    <row r="241" spans="2:21" x14ac:dyDescent="0.4">
      <c r="B241" s="19"/>
      <c r="L241">
        <v>13900</v>
      </c>
      <c r="M241">
        <v>46.1718306</v>
      </c>
      <c r="N241">
        <v>3190</v>
      </c>
      <c r="O241">
        <v>25.64163061</v>
      </c>
      <c r="P241">
        <v>3342.32</v>
      </c>
      <c r="Q241">
        <v>10.465344612999999</v>
      </c>
      <c r="R241">
        <v>3190</v>
      </c>
      <c r="S241">
        <v>1.0772378140000001</v>
      </c>
      <c r="T241">
        <v>8678.2800000000007</v>
      </c>
      <c r="U241">
        <v>0.100894809</v>
      </c>
    </row>
    <row r="242" spans="2:21" x14ac:dyDescent="0.4">
      <c r="B242" s="19"/>
      <c r="L242">
        <v>13950</v>
      </c>
      <c r="M242">
        <v>46.186453350000001</v>
      </c>
      <c r="N242">
        <v>3195</v>
      </c>
      <c r="O242">
        <v>25.643617079999999</v>
      </c>
      <c r="P242">
        <v>3347.96</v>
      </c>
      <c r="Q242">
        <v>10.466338395999999</v>
      </c>
      <c r="R242">
        <v>3195</v>
      </c>
      <c r="S242">
        <v>1.077431228</v>
      </c>
      <c r="T242">
        <v>8706.34</v>
      </c>
      <c r="U242">
        <v>0.100189258</v>
      </c>
    </row>
    <row r="243" spans="2:21" x14ac:dyDescent="0.4">
      <c r="L243">
        <v>14000</v>
      </c>
      <c r="M243">
        <v>46.196191800000001</v>
      </c>
      <c r="N243">
        <v>3200</v>
      </c>
      <c r="O243">
        <v>25.64505694</v>
      </c>
      <c r="P243">
        <v>3353.6</v>
      </c>
      <c r="Q243">
        <v>10.467313289</v>
      </c>
      <c r="R243">
        <v>3200</v>
      </c>
      <c r="S243">
        <v>1.0777825539999999</v>
      </c>
      <c r="T243">
        <v>8734.4</v>
      </c>
      <c r="U243">
        <v>9.9590651000000002E-2</v>
      </c>
    </row>
    <row r="244" spans="2:21" x14ac:dyDescent="0.4">
      <c r="N244">
        <v>3205</v>
      </c>
      <c r="O244">
        <v>25.645860500000001</v>
      </c>
      <c r="P244">
        <v>3359.24</v>
      </c>
      <c r="Q244">
        <v>10.468289463</v>
      </c>
      <c r="R244">
        <v>3205</v>
      </c>
      <c r="S244">
        <v>1.078257112</v>
      </c>
      <c r="T244">
        <v>8762.4599999999991</v>
      </c>
      <c r="U244">
        <v>9.9107365000000003E-2</v>
      </c>
    </row>
    <row r="245" spans="2:21" x14ac:dyDescent="0.4">
      <c r="N245">
        <v>3210</v>
      </c>
      <c r="O245">
        <v>25.649189679999999</v>
      </c>
      <c r="P245">
        <v>3364.88</v>
      </c>
      <c r="Q245">
        <v>10.469288300000001</v>
      </c>
      <c r="R245">
        <v>3210</v>
      </c>
      <c r="S245">
        <v>1.078800481</v>
      </c>
      <c r="T245">
        <v>8790.52</v>
      </c>
      <c r="U245">
        <v>9.8719973000000003E-2</v>
      </c>
    </row>
    <row r="246" spans="2:21" x14ac:dyDescent="0.4">
      <c r="N246">
        <v>3215</v>
      </c>
      <c r="O246">
        <v>25.655641639999999</v>
      </c>
      <c r="P246">
        <v>3370.52</v>
      </c>
      <c r="Q246">
        <v>10.470330587999999</v>
      </c>
      <c r="R246">
        <v>3215</v>
      </c>
      <c r="S246">
        <v>1.0793448480000001</v>
      </c>
      <c r="T246">
        <v>8818.58</v>
      </c>
      <c r="U246">
        <v>9.8387410999999994E-2</v>
      </c>
    </row>
    <row r="247" spans="2:21" x14ac:dyDescent="0.4">
      <c r="N247">
        <v>3220</v>
      </c>
      <c r="O247">
        <v>25.659477219999999</v>
      </c>
      <c r="P247">
        <v>3376.16</v>
      </c>
      <c r="Q247">
        <v>10.471434943</v>
      </c>
      <c r="R247">
        <v>3220</v>
      </c>
      <c r="S247">
        <v>1.0798185769999999</v>
      </c>
      <c r="T247">
        <v>8846.64</v>
      </c>
      <c r="U247">
        <v>9.8057246000000001E-2</v>
      </c>
    </row>
    <row r="248" spans="2:21" x14ac:dyDescent="0.4">
      <c r="N248">
        <v>3225</v>
      </c>
      <c r="O248">
        <v>25.65814271</v>
      </c>
      <c r="P248">
        <v>3381.8</v>
      </c>
      <c r="Q248">
        <v>10.472616582000001</v>
      </c>
      <c r="R248">
        <v>3225</v>
      </c>
      <c r="S248">
        <v>1.0801523120000001</v>
      </c>
      <c r="T248">
        <v>8874.7000000000007</v>
      </c>
      <c r="U248">
        <v>9.7677824999999996E-2</v>
      </c>
    </row>
    <row r="249" spans="2:21" x14ac:dyDescent="0.4">
      <c r="N249">
        <v>3230</v>
      </c>
      <c r="O249">
        <v>25.65939182</v>
      </c>
      <c r="P249">
        <v>3387.44</v>
      </c>
      <c r="Q249">
        <v>10.473886456000001</v>
      </c>
      <c r="R249">
        <v>3230</v>
      </c>
      <c r="S249">
        <v>1.0802960399999999</v>
      </c>
      <c r="T249">
        <v>8902.76</v>
      </c>
      <c r="U249">
        <v>9.7209681000000006E-2</v>
      </c>
    </row>
    <row r="250" spans="2:21" x14ac:dyDescent="0.4">
      <c r="N250">
        <v>3235</v>
      </c>
      <c r="O250">
        <v>25.663880070000001</v>
      </c>
      <c r="P250">
        <v>3393.08</v>
      </c>
      <c r="Q250">
        <v>10.475250629</v>
      </c>
      <c r="R250">
        <v>3235</v>
      </c>
      <c r="S250">
        <v>1.0802801980000001</v>
      </c>
      <c r="T250">
        <v>8930.82</v>
      </c>
      <c r="U250">
        <v>9.6633722000000005E-2</v>
      </c>
    </row>
    <row r="251" spans="2:21" x14ac:dyDescent="0.4">
      <c r="N251">
        <v>3240</v>
      </c>
      <c r="O251">
        <v>25.664082919999998</v>
      </c>
      <c r="P251">
        <v>3398.72</v>
      </c>
      <c r="Q251">
        <v>10.476709737</v>
      </c>
      <c r="R251">
        <v>3240</v>
      </c>
      <c r="S251">
        <v>1.0801570119999999</v>
      </c>
      <c r="T251">
        <v>8958.8799999999992</v>
      </c>
      <c r="U251">
        <v>9.5954420999999998E-2</v>
      </c>
    </row>
    <row r="252" spans="2:21" x14ac:dyDescent="0.4">
      <c r="N252">
        <v>3245</v>
      </c>
      <c r="O252">
        <v>25.66265765</v>
      </c>
      <c r="P252">
        <v>3404.36</v>
      </c>
      <c r="Q252">
        <v>10.478258408</v>
      </c>
      <c r="R252">
        <v>3245</v>
      </c>
      <c r="S252">
        <v>1.0800035640000001</v>
      </c>
      <c r="T252">
        <v>8986.94</v>
      </c>
      <c r="U252">
        <v>9.5197289000000004E-2</v>
      </c>
    </row>
    <row r="253" spans="2:21" x14ac:dyDescent="0.4">
      <c r="N253">
        <v>3250</v>
      </c>
      <c r="O253">
        <v>25.663511740000001</v>
      </c>
      <c r="P253">
        <v>3410</v>
      </c>
      <c r="Q253">
        <v>10.479884590999999</v>
      </c>
      <c r="R253">
        <v>3250</v>
      </c>
      <c r="S253">
        <v>1.079905533</v>
      </c>
      <c r="T253">
        <v>9015</v>
      </c>
      <c r="U253">
        <v>9.4401132999999998E-2</v>
      </c>
    </row>
    <row r="254" spans="2:21" x14ac:dyDescent="0.4">
      <c r="N254">
        <v>3255</v>
      </c>
      <c r="O254">
        <v>25.666776509999998</v>
      </c>
      <c r="P254">
        <v>3415.64</v>
      </c>
      <c r="Q254">
        <v>10.481568897000001</v>
      </c>
      <c r="R254">
        <v>3255</v>
      </c>
      <c r="S254">
        <v>1.079939105</v>
      </c>
      <c r="T254">
        <v>9043.06</v>
      </c>
      <c r="U254">
        <v>9.3606755E-2</v>
      </c>
    </row>
    <row r="255" spans="2:21" x14ac:dyDescent="0.4">
      <c r="N255">
        <v>3260</v>
      </c>
      <c r="O255">
        <v>25.669758720000001</v>
      </c>
      <c r="P255">
        <v>3421.28</v>
      </c>
      <c r="Q255">
        <v>10.483284226</v>
      </c>
      <c r="R255">
        <v>3260</v>
      </c>
      <c r="S255">
        <v>1.0801543929999999</v>
      </c>
      <c r="T255">
        <v>9071.1200000000008</v>
      </c>
      <c r="U255">
        <v>9.2844575999999998E-2</v>
      </c>
    </row>
    <row r="256" spans="2:21" x14ac:dyDescent="0.4">
      <c r="N256">
        <v>3265</v>
      </c>
      <c r="O256">
        <v>25.671538080000001</v>
      </c>
      <c r="P256">
        <v>3426.92</v>
      </c>
      <c r="Q256">
        <v>10.484996059</v>
      </c>
      <c r="R256">
        <v>3265</v>
      </c>
      <c r="S256">
        <v>1.080563495</v>
      </c>
      <c r="T256">
        <v>9099.18</v>
      </c>
      <c r="U256">
        <v>9.2123963000000003E-2</v>
      </c>
    </row>
    <row r="257" spans="14:21" x14ac:dyDescent="0.4">
      <c r="N257">
        <v>3270</v>
      </c>
      <c r="O257">
        <v>25.674918859999998</v>
      </c>
      <c r="P257">
        <v>3432.56</v>
      </c>
      <c r="Q257">
        <v>10.486663831</v>
      </c>
      <c r="R257">
        <v>3270</v>
      </c>
      <c r="S257">
        <v>1.081138237</v>
      </c>
      <c r="T257">
        <v>9127.24</v>
      </c>
      <c r="U257">
        <v>9.1426838999999996E-2</v>
      </c>
    </row>
    <row r="258" spans="14:21" x14ac:dyDescent="0.4">
      <c r="N258">
        <v>3275</v>
      </c>
      <c r="O258">
        <v>25.67803915</v>
      </c>
      <c r="P258">
        <v>3438.2</v>
      </c>
      <c r="Q258">
        <v>10.4882437</v>
      </c>
      <c r="R258">
        <v>3275</v>
      </c>
      <c r="S258">
        <v>1.0818011270000001</v>
      </c>
      <c r="T258">
        <v>9155.2999999999993</v>
      </c>
      <c r="U258">
        <v>9.0707345999999994E-2</v>
      </c>
    </row>
    <row r="259" spans="14:21" x14ac:dyDescent="0.4">
      <c r="N259">
        <v>3280</v>
      </c>
      <c r="O259">
        <v>25.679940210000002</v>
      </c>
      <c r="P259">
        <v>3443.84</v>
      </c>
      <c r="Q259">
        <v>10.489692798</v>
      </c>
      <c r="R259">
        <v>3280</v>
      </c>
      <c r="S259">
        <v>1.082446429</v>
      </c>
      <c r="T259">
        <v>9183.36</v>
      </c>
      <c r="U259">
        <v>8.9898181999999993E-2</v>
      </c>
    </row>
    <row r="260" spans="14:21" x14ac:dyDescent="0.4">
      <c r="N260">
        <v>3285</v>
      </c>
      <c r="O260">
        <v>25.68059431</v>
      </c>
      <c r="P260">
        <v>3449.48</v>
      </c>
      <c r="Q260">
        <v>10.490974687</v>
      </c>
      <c r="R260">
        <v>3285</v>
      </c>
      <c r="S260">
        <v>1.0830006969999999</v>
      </c>
      <c r="T260">
        <v>9211.42</v>
      </c>
      <c r="U260">
        <v>8.8922892000000003E-2</v>
      </c>
    </row>
    <row r="261" spans="14:21" x14ac:dyDescent="0.4">
      <c r="N261">
        <v>3290</v>
      </c>
      <c r="O261">
        <v>25.679410319999999</v>
      </c>
      <c r="P261">
        <v>3455.12</v>
      </c>
      <c r="Q261">
        <v>10.49206538</v>
      </c>
      <c r="R261">
        <v>3290</v>
      </c>
      <c r="S261">
        <v>1.0834170110000001</v>
      </c>
      <c r="T261">
        <v>9239.48</v>
      </c>
      <c r="U261">
        <v>8.7712171000000005E-2</v>
      </c>
    </row>
    <row r="262" spans="14:21" x14ac:dyDescent="0.4">
      <c r="N262">
        <v>3295</v>
      </c>
      <c r="O262">
        <v>25.678086480000001</v>
      </c>
      <c r="P262">
        <v>3460.76</v>
      </c>
      <c r="Q262">
        <v>10.492958913000001</v>
      </c>
      <c r="R262">
        <v>3295</v>
      </c>
      <c r="S262">
        <v>1.083679974</v>
      </c>
      <c r="T262">
        <v>9267.5400000000009</v>
      </c>
      <c r="U262">
        <v>8.6221326000000001E-2</v>
      </c>
    </row>
    <row r="263" spans="14:21" x14ac:dyDescent="0.4">
      <c r="N263">
        <v>3300</v>
      </c>
      <c r="O263">
        <v>25.67938363</v>
      </c>
      <c r="P263">
        <v>3466.4</v>
      </c>
      <c r="Q263">
        <v>10.493671320000001</v>
      </c>
      <c r="R263">
        <v>3300</v>
      </c>
      <c r="S263">
        <v>1.0838037300000001</v>
      </c>
      <c r="T263">
        <v>9295.6</v>
      </c>
      <c r="U263">
        <v>8.4445661000000005E-2</v>
      </c>
    </row>
    <row r="264" spans="14:21" x14ac:dyDescent="0.4">
      <c r="N264">
        <v>3305</v>
      </c>
      <c r="O264">
        <v>25.683336659999998</v>
      </c>
      <c r="P264">
        <v>3472.04</v>
      </c>
      <c r="Q264">
        <v>10.494241896</v>
      </c>
      <c r="R264">
        <v>3305</v>
      </c>
      <c r="S264">
        <v>1.0838246629999999</v>
      </c>
      <c r="T264">
        <v>9323.66</v>
      </c>
      <c r="U264">
        <v>8.2430769000000001E-2</v>
      </c>
    </row>
    <row r="265" spans="14:21" x14ac:dyDescent="0.4">
      <c r="N265">
        <v>3310</v>
      </c>
      <c r="O265">
        <v>25.68580356</v>
      </c>
      <c r="P265">
        <v>3477.68</v>
      </c>
      <c r="Q265">
        <v>10.494731010000001</v>
      </c>
      <c r="R265">
        <v>3310</v>
      </c>
      <c r="S265">
        <v>1.083791009</v>
      </c>
      <c r="T265">
        <v>9351.7199999999993</v>
      </c>
      <c r="U265">
        <v>8.0275519000000004E-2</v>
      </c>
    </row>
    <row r="266" spans="14:21" x14ac:dyDescent="0.4">
      <c r="N266">
        <v>3315</v>
      </c>
      <c r="O266">
        <v>25.689540210000001</v>
      </c>
      <c r="P266">
        <v>3483.32</v>
      </c>
      <c r="Q266">
        <v>10.495214286</v>
      </c>
      <c r="R266">
        <v>3315</v>
      </c>
      <c r="S266">
        <v>1.0837529610000001</v>
      </c>
      <c r="T266">
        <v>9379.7800000000007</v>
      </c>
      <c r="U266">
        <v>7.8126722999999995E-2</v>
      </c>
    </row>
    <row r="267" spans="14:21" x14ac:dyDescent="0.4">
      <c r="N267">
        <v>3320</v>
      </c>
      <c r="O267">
        <v>25.692488969999999</v>
      </c>
      <c r="P267">
        <v>3488.96</v>
      </c>
      <c r="Q267">
        <v>10.495773723999999</v>
      </c>
      <c r="R267">
        <v>3320</v>
      </c>
      <c r="S267">
        <v>1.0837631569999999</v>
      </c>
      <c r="T267">
        <v>9407.84</v>
      </c>
      <c r="U267">
        <v>7.6165896999999996E-2</v>
      </c>
    </row>
    <row r="268" spans="14:21" x14ac:dyDescent="0.4">
      <c r="N268">
        <v>3325</v>
      </c>
      <c r="O268">
        <v>25.691599289999999</v>
      </c>
      <c r="P268">
        <v>3494.6</v>
      </c>
      <c r="Q268">
        <v>10.496486979</v>
      </c>
      <c r="R268">
        <v>3325</v>
      </c>
      <c r="S268">
        <v>1.0838500280000001</v>
      </c>
      <c r="T268">
        <v>9435.9</v>
      </c>
      <c r="U268">
        <v>7.4589904999999998E-2</v>
      </c>
    </row>
    <row r="269" spans="14:21" x14ac:dyDescent="0.4">
      <c r="N269">
        <v>3330</v>
      </c>
      <c r="O269">
        <v>25.694277580000001</v>
      </c>
      <c r="P269">
        <v>3500.24</v>
      </c>
      <c r="Q269">
        <v>10.497416554999999</v>
      </c>
      <c r="R269">
        <v>3330</v>
      </c>
      <c r="S269">
        <v>1.0840338899999999</v>
      </c>
      <c r="T269">
        <v>9463.9599999999991</v>
      </c>
      <c r="U269">
        <v>7.3588308000000005E-2</v>
      </c>
    </row>
    <row r="270" spans="14:21" x14ac:dyDescent="0.4">
      <c r="N270">
        <v>3335</v>
      </c>
      <c r="O270">
        <v>25.696063349999999</v>
      </c>
      <c r="P270">
        <v>3505.88</v>
      </c>
      <c r="Q270">
        <v>10.498600762000001</v>
      </c>
      <c r="R270">
        <v>3335</v>
      </c>
      <c r="S270">
        <v>1.084327834</v>
      </c>
      <c r="T270">
        <v>9492.02</v>
      </c>
      <c r="U270">
        <v>7.3320807000000002E-2</v>
      </c>
    </row>
    <row r="271" spans="14:21" x14ac:dyDescent="0.4">
      <c r="N271">
        <v>3340</v>
      </c>
      <c r="O271">
        <v>25.69363843</v>
      </c>
      <c r="P271">
        <v>3511.52</v>
      </c>
      <c r="Q271">
        <v>10.50004811</v>
      </c>
      <c r="R271">
        <v>3340</v>
      </c>
      <c r="S271">
        <v>1.084735424</v>
      </c>
      <c r="T271">
        <v>9520.08</v>
      </c>
      <c r="U271">
        <v>7.3898149999999996E-2</v>
      </c>
    </row>
    <row r="272" spans="14:21" x14ac:dyDescent="0.4">
      <c r="N272">
        <v>3345</v>
      </c>
      <c r="O272">
        <v>25.69075338</v>
      </c>
      <c r="P272">
        <v>3517.16</v>
      </c>
      <c r="Q272">
        <v>10.501736126000001</v>
      </c>
      <c r="R272">
        <v>3345</v>
      </c>
      <c r="S272">
        <v>1.085246648</v>
      </c>
      <c r="T272">
        <v>9548.14</v>
      </c>
      <c r="U272">
        <v>7.5369231999999994E-2</v>
      </c>
    </row>
    <row r="273" spans="14:21" x14ac:dyDescent="0.4">
      <c r="N273">
        <v>3350</v>
      </c>
      <c r="O273">
        <v>25.69251139</v>
      </c>
      <c r="P273">
        <v>3522.8</v>
      </c>
      <c r="Q273">
        <v>10.503614821999999</v>
      </c>
      <c r="R273">
        <v>3350</v>
      </c>
      <c r="S273">
        <v>1.0858337520000001</v>
      </c>
      <c r="T273">
        <v>9576.2000000000007</v>
      </c>
      <c r="U273">
        <v>7.7716105999999993E-2</v>
      </c>
    </row>
    <row r="274" spans="14:21" x14ac:dyDescent="0.4">
      <c r="N274">
        <v>3355</v>
      </c>
      <c r="O274">
        <v>25.69554128</v>
      </c>
      <c r="P274">
        <v>3528.44</v>
      </c>
      <c r="Q274">
        <v>10.505614109</v>
      </c>
      <c r="R274">
        <v>3355</v>
      </c>
      <c r="S274">
        <v>1.0864488409999999</v>
      </c>
      <c r="T274">
        <v>9604.26</v>
      </c>
      <c r="U274">
        <v>8.0857281000000003E-2</v>
      </c>
    </row>
    <row r="275" spans="14:21" x14ac:dyDescent="0.4">
      <c r="N275">
        <v>3360</v>
      </c>
      <c r="O275">
        <v>25.69589715</v>
      </c>
      <c r="P275">
        <v>3534.08</v>
      </c>
      <c r="Q275">
        <v>10.507653765000001</v>
      </c>
      <c r="R275">
        <v>3360</v>
      </c>
      <c r="S275">
        <v>1.0870241940000001</v>
      </c>
      <c r="T275">
        <v>9632.32</v>
      </c>
      <c r="U275">
        <v>8.4658411000000003E-2</v>
      </c>
    </row>
    <row r="276" spans="14:21" x14ac:dyDescent="0.4">
      <c r="N276">
        <v>3365</v>
      </c>
      <c r="O276">
        <v>25.7015484</v>
      </c>
      <c r="P276">
        <v>3539.72</v>
      </c>
      <c r="Q276">
        <v>10.509654176</v>
      </c>
      <c r="R276">
        <v>3365</v>
      </c>
      <c r="S276">
        <v>1.0874552150000001</v>
      </c>
      <c r="T276">
        <v>9660.3799999999992</v>
      </c>
      <c r="U276">
        <v>8.8948366000000001E-2</v>
      </c>
    </row>
    <row r="277" spans="14:21" x14ac:dyDescent="0.4">
      <c r="N277">
        <v>3370</v>
      </c>
      <c r="O277">
        <v>25.703844480000001</v>
      </c>
      <c r="P277">
        <v>3545.36</v>
      </c>
      <c r="Q277">
        <v>10.511546059</v>
      </c>
      <c r="R277">
        <v>3370</v>
      </c>
      <c r="S277">
        <v>1.0876860509999999</v>
      </c>
      <c r="T277">
        <v>9688.44</v>
      </c>
      <c r="U277">
        <v>9.3538007000000006E-2</v>
      </c>
    </row>
    <row r="278" spans="14:21" x14ac:dyDescent="0.4">
      <c r="N278">
        <v>3375</v>
      </c>
      <c r="O278">
        <v>25.700858010000001</v>
      </c>
      <c r="P278">
        <v>3551</v>
      </c>
      <c r="Q278">
        <v>10.513277741</v>
      </c>
      <c r="R278">
        <v>3375</v>
      </c>
      <c r="S278">
        <v>1.087688354</v>
      </c>
      <c r="T278">
        <v>9716.5</v>
      </c>
      <c r="U278">
        <v>9.8238777999999999E-2</v>
      </c>
    </row>
    <row r="279" spans="14:21" x14ac:dyDescent="0.4">
      <c r="N279">
        <v>3380</v>
      </c>
      <c r="O279">
        <v>25.699210319999999</v>
      </c>
      <c r="P279">
        <v>3556.64</v>
      </c>
      <c r="Q279">
        <v>10.514819207</v>
      </c>
      <c r="R279">
        <v>3380</v>
      </c>
      <c r="S279">
        <v>1.0874747010000001</v>
      </c>
      <c r="T279">
        <v>9744.56</v>
      </c>
      <c r="U279">
        <v>0.10287853700000001</v>
      </c>
    </row>
    <row r="280" spans="14:21" x14ac:dyDescent="0.4">
      <c r="N280">
        <v>3385</v>
      </c>
      <c r="O280">
        <v>25.70075623</v>
      </c>
      <c r="P280">
        <v>3562.28</v>
      </c>
      <c r="Q280">
        <v>10.516162795</v>
      </c>
      <c r="R280">
        <v>3385</v>
      </c>
      <c r="S280">
        <v>1.0870982520000001</v>
      </c>
      <c r="T280">
        <v>9772.6200000000008</v>
      </c>
      <c r="U280">
        <v>0.107312744</v>
      </c>
    </row>
    <row r="281" spans="14:21" x14ac:dyDescent="0.4">
      <c r="N281">
        <v>3390</v>
      </c>
      <c r="O281">
        <v>25.702401420000001</v>
      </c>
      <c r="P281">
        <v>3567.92</v>
      </c>
      <c r="Q281">
        <v>10.517321033</v>
      </c>
      <c r="R281">
        <v>3390</v>
      </c>
      <c r="S281">
        <v>1.0866443649999999</v>
      </c>
      <c r="T281">
        <v>9800.68</v>
      </c>
      <c r="U281">
        <v>0.111430085</v>
      </c>
    </row>
    <row r="282" spans="14:21" x14ac:dyDescent="0.4">
      <c r="N282">
        <v>3395</v>
      </c>
      <c r="O282">
        <v>25.70164698</v>
      </c>
      <c r="P282">
        <v>3573.56</v>
      </c>
      <c r="Q282">
        <v>10.5183225</v>
      </c>
      <c r="R282">
        <v>3395</v>
      </c>
      <c r="S282">
        <v>1.0862159</v>
      </c>
      <c r="T282">
        <v>9828.74</v>
      </c>
      <c r="U282">
        <v>0.11515261</v>
      </c>
    </row>
    <row r="283" spans="14:21" x14ac:dyDescent="0.4">
      <c r="N283">
        <v>3400</v>
      </c>
      <c r="O283">
        <v>25.700201419999999</v>
      </c>
      <c r="P283">
        <v>3579.2</v>
      </c>
      <c r="Q283">
        <v>10.519206701</v>
      </c>
      <c r="R283">
        <v>3400</v>
      </c>
      <c r="S283">
        <v>1.085914614</v>
      </c>
      <c r="T283">
        <v>9856.7999999999993</v>
      </c>
      <c r="U283">
        <v>0.118431356</v>
      </c>
    </row>
    <row r="284" spans="14:21" x14ac:dyDescent="0.4">
      <c r="N284">
        <v>3405</v>
      </c>
      <c r="O284">
        <v>25.698599999999999</v>
      </c>
      <c r="P284">
        <v>3584.84</v>
      </c>
      <c r="Q284">
        <v>10.520018798000001</v>
      </c>
      <c r="R284">
        <v>3405</v>
      </c>
      <c r="S284">
        <v>1.0858217539999999</v>
      </c>
      <c r="T284">
        <v>9884.86</v>
      </c>
      <c r="U284">
        <v>0.121239071</v>
      </c>
    </row>
    <row r="285" spans="14:21" x14ac:dyDescent="0.4">
      <c r="N285">
        <v>3410</v>
      </c>
      <c r="O285">
        <v>25.696998579999999</v>
      </c>
      <c r="P285">
        <v>3590.48</v>
      </c>
      <c r="Q285">
        <v>10.520804805999999</v>
      </c>
      <c r="R285">
        <v>3410</v>
      </c>
      <c r="S285">
        <v>1.086014034</v>
      </c>
      <c r="T285">
        <v>9912.92</v>
      </c>
      <c r="U285">
        <v>0.123561902</v>
      </c>
    </row>
    <row r="286" spans="14:21" x14ac:dyDescent="0.4">
      <c r="N286">
        <v>3415</v>
      </c>
      <c r="O286">
        <v>25.698046980000001</v>
      </c>
      <c r="P286">
        <v>3596.12</v>
      </c>
      <c r="Q286">
        <v>10.521607475</v>
      </c>
      <c r="R286">
        <v>3415</v>
      </c>
      <c r="S286">
        <v>1.086435826</v>
      </c>
      <c r="T286">
        <v>9940.98</v>
      </c>
      <c r="U286">
        <v>0.125391849</v>
      </c>
    </row>
    <row r="287" spans="14:21" x14ac:dyDescent="0.4">
      <c r="N287">
        <v>3420</v>
      </c>
      <c r="O287">
        <v>25.697730960000001</v>
      </c>
      <c r="P287">
        <v>3601.76</v>
      </c>
      <c r="Q287">
        <v>10.522462902999999</v>
      </c>
      <c r="R287">
        <v>3420</v>
      </c>
      <c r="S287">
        <v>1.0870251719999999</v>
      </c>
      <c r="T287">
        <v>9969.0400000000009</v>
      </c>
      <c r="U287">
        <v>0.126721367</v>
      </c>
    </row>
    <row r="288" spans="14:21" x14ac:dyDescent="0.4">
      <c r="N288">
        <v>3425</v>
      </c>
      <c r="O288">
        <v>25.69801459</v>
      </c>
      <c r="P288">
        <v>3607.4</v>
      </c>
      <c r="Q288">
        <v>10.523397782</v>
      </c>
      <c r="R288">
        <v>3425</v>
      </c>
      <c r="S288">
        <v>1.087700103</v>
      </c>
      <c r="T288">
        <v>9997.1</v>
      </c>
      <c r="U288">
        <v>0.12754093699999999</v>
      </c>
    </row>
    <row r="289" spans="14:21" x14ac:dyDescent="0.4">
      <c r="N289">
        <v>3430</v>
      </c>
      <c r="O289">
        <v>25.70298399</v>
      </c>
      <c r="P289">
        <v>3613.04</v>
      </c>
      <c r="Q289">
        <v>10.524427241</v>
      </c>
      <c r="R289">
        <v>3430</v>
      </c>
      <c r="S289">
        <v>1.088376172</v>
      </c>
      <c r="T289">
        <v>10025.16</v>
      </c>
      <c r="U289">
        <v>0.12783968800000001</v>
      </c>
    </row>
    <row r="290" spans="14:21" x14ac:dyDescent="0.4">
      <c r="N290">
        <v>3435</v>
      </c>
      <c r="O290">
        <v>25.71147509</v>
      </c>
      <c r="P290">
        <v>3618.68</v>
      </c>
      <c r="Q290">
        <v>10.525553377</v>
      </c>
      <c r="R290">
        <v>3435</v>
      </c>
      <c r="S290">
        <v>1.0889828079999999</v>
      </c>
      <c r="T290">
        <v>10053.219999999999</v>
      </c>
      <c r="U290">
        <v>0.12760859599999999</v>
      </c>
    </row>
    <row r="291" spans="14:21" x14ac:dyDescent="0.4">
      <c r="N291">
        <v>3440</v>
      </c>
      <c r="O291">
        <v>25.717983270000001</v>
      </c>
      <c r="P291">
        <v>3624.32</v>
      </c>
      <c r="Q291">
        <v>10.526764764999999</v>
      </c>
      <c r="R291">
        <v>3440</v>
      </c>
      <c r="S291">
        <v>1.0894760750000001</v>
      </c>
      <c r="T291">
        <v>10081.280000000001</v>
      </c>
      <c r="U291">
        <v>0.12684526700000001</v>
      </c>
    </row>
    <row r="292" spans="14:21" x14ac:dyDescent="0.4">
      <c r="N292">
        <v>3445</v>
      </c>
      <c r="O292">
        <v>25.720875450000001</v>
      </c>
      <c r="P292">
        <v>3629.96</v>
      </c>
      <c r="Q292">
        <v>10.528037267</v>
      </c>
      <c r="R292">
        <v>3445</v>
      </c>
      <c r="S292">
        <v>1.089845937</v>
      </c>
      <c r="T292">
        <v>10109.34</v>
      </c>
      <c r="U292">
        <v>0.12555908900000001</v>
      </c>
    </row>
    <row r="293" spans="14:21" x14ac:dyDescent="0.4">
      <c r="N293">
        <v>3450</v>
      </c>
      <c r="O293">
        <v>25.725227759999999</v>
      </c>
      <c r="P293">
        <v>3635.6</v>
      </c>
      <c r="Q293">
        <v>10.529336478999999</v>
      </c>
      <c r="R293">
        <v>3450</v>
      </c>
      <c r="S293">
        <v>1.0901166360000001</v>
      </c>
      <c r="T293">
        <v>10137.4</v>
      </c>
      <c r="U293">
        <v>0.123775569</v>
      </c>
    </row>
    <row r="294" spans="14:21" x14ac:dyDescent="0.4">
      <c r="N294">
        <v>3455</v>
      </c>
      <c r="O294">
        <v>25.72869751</v>
      </c>
      <c r="P294">
        <v>3641.24</v>
      </c>
      <c r="Q294">
        <v>10.530621885</v>
      </c>
      <c r="R294">
        <v>3455</v>
      </c>
      <c r="S294">
        <v>1.090343251</v>
      </c>
      <c r="T294">
        <v>10165.459999999999</v>
      </c>
      <c r="U294">
        <v>0.12153884600000001</v>
      </c>
    </row>
    <row r="295" spans="14:21" x14ac:dyDescent="0.4">
      <c r="N295">
        <v>3460</v>
      </c>
      <c r="O295">
        <v>25.731852669999999</v>
      </c>
      <c r="P295">
        <v>3646.88</v>
      </c>
      <c r="Q295">
        <v>10.531852478999999</v>
      </c>
      <c r="R295">
        <v>3460</v>
      </c>
      <c r="S295">
        <v>1.0905990670000001</v>
      </c>
      <c r="T295">
        <v>10193.52</v>
      </c>
      <c r="U295">
        <v>0.118911828</v>
      </c>
    </row>
    <row r="296" spans="14:21" x14ac:dyDescent="0.4">
      <c r="N296">
        <v>3465</v>
      </c>
      <c r="O296">
        <v>25.7351694</v>
      </c>
      <c r="P296">
        <v>3652.52</v>
      </c>
      <c r="Q296">
        <v>10.532993189999999</v>
      </c>
      <c r="R296">
        <v>3465</v>
      </c>
      <c r="S296">
        <v>1.0909252169999999</v>
      </c>
      <c r="T296">
        <v>10221.58</v>
      </c>
      <c r="U296">
        <v>0.115973802</v>
      </c>
    </row>
    <row r="297" spans="14:21" x14ac:dyDescent="0.4">
      <c r="N297">
        <v>3470</v>
      </c>
      <c r="O297">
        <v>25.736286830000001</v>
      </c>
      <c r="P297">
        <v>3658.16</v>
      </c>
      <c r="Q297">
        <v>10.534021137</v>
      </c>
      <c r="R297">
        <v>3470</v>
      </c>
      <c r="S297">
        <v>1.0913347200000001</v>
      </c>
      <c r="T297">
        <v>10249.64</v>
      </c>
      <c r="U297">
        <v>0.11281585600000001</v>
      </c>
    </row>
    <row r="298" spans="14:21" x14ac:dyDescent="0.4">
      <c r="N298">
        <v>3475</v>
      </c>
      <c r="O298">
        <v>25.736108900000001</v>
      </c>
      <c r="P298">
        <v>3663.8</v>
      </c>
      <c r="Q298">
        <v>10.534930512000001</v>
      </c>
      <c r="R298">
        <v>3475</v>
      </c>
      <c r="S298">
        <v>1.0918116680000001</v>
      </c>
      <c r="T298">
        <v>10277.700000000001</v>
      </c>
      <c r="U298">
        <v>0.10953481</v>
      </c>
    </row>
    <row r="299" spans="14:21" x14ac:dyDescent="0.4">
      <c r="N299">
        <v>3480</v>
      </c>
      <c r="O299">
        <v>25.736483270000001</v>
      </c>
      <c r="P299">
        <v>3669.44</v>
      </c>
      <c r="Q299">
        <v>10.535734979000001</v>
      </c>
      <c r="R299">
        <v>3480</v>
      </c>
      <c r="S299">
        <v>1.092317395</v>
      </c>
      <c r="T299">
        <v>10305.76</v>
      </c>
      <c r="U299">
        <v>0.106226564</v>
      </c>
    </row>
    <row r="300" spans="14:21" x14ac:dyDescent="0.4">
      <c r="N300">
        <v>3485</v>
      </c>
      <c r="O300">
        <v>25.73678932</v>
      </c>
      <c r="P300">
        <v>3675.08</v>
      </c>
      <c r="Q300">
        <v>10.536466822</v>
      </c>
      <c r="R300">
        <v>3485</v>
      </c>
      <c r="S300">
        <v>1.0928020249999999</v>
      </c>
      <c r="T300">
        <v>10333.82</v>
      </c>
      <c r="U300">
        <v>0.10297980800000001</v>
      </c>
    </row>
    <row r="301" spans="14:21" x14ac:dyDescent="0.4">
      <c r="N301">
        <v>3490</v>
      </c>
      <c r="O301">
        <v>25.734538430000001</v>
      </c>
      <c r="P301">
        <v>3680.72</v>
      </c>
      <c r="Q301">
        <v>10.537172619</v>
      </c>
      <c r="R301">
        <v>3490</v>
      </c>
      <c r="S301">
        <v>1.0932187849999999</v>
      </c>
      <c r="T301">
        <v>10361.879999999999</v>
      </c>
      <c r="U301">
        <v>9.9870983999999996E-2</v>
      </c>
    </row>
    <row r="302" spans="14:21" x14ac:dyDescent="0.4">
      <c r="N302">
        <v>3495</v>
      </c>
      <c r="O302">
        <v>25.732731319999999</v>
      </c>
      <c r="P302">
        <v>3686.36</v>
      </c>
      <c r="Q302">
        <v>10.537905959</v>
      </c>
      <c r="R302">
        <v>3495</v>
      </c>
      <c r="S302">
        <v>1.093537813</v>
      </c>
      <c r="T302">
        <v>10389.94</v>
      </c>
      <c r="U302">
        <v>9.6961061000000001E-2</v>
      </c>
    </row>
    <row r="303" spans="14:21" x14ac:dyDescent="0.4">
      <c r="N303">
        <v>3500</v>
      </c>
      <c r="O303">
        <v>25.734688609999999</v>
      </c>
      <c r="P303">
        <v>3692</v>
      </c>
      <c r="Q303">
        <v>10.538718386999999</v>
      </c>
      <c r="R303">
        <v>3500</v>
      </c>
      <c r="S303">
        <v>1.093747639</v>
      </c>
      <c r="T303">
        <v>10418</v>
      </c>
      <c r="U303">
        <v>9.4294449000000002E-2</v>
      </c>
    </row>
    <row r="304" spans="14:21" x14ac:dyDescent="0.4">
      <c r="N304">
        <v>3505</v>
      </c>
      <c r="O304">
        <v>25.73799502</v>
      </c>
      <c r="P304">
        <v>3697.64</v>
      </c>
      <c r="Q304">
        <v>10.539650270999999</v>
      </c>
      <c r="R304">
        <v>3505</v>
      </c>
      <c r="S304">
        <v>1.0938915499999999</v>
      </c>
      <c r="T304">
        <v>10446.06</v>
      </c>
      <c r="U304">
        <v>9.1899977999999993E-2</v>
      </c>
    </row>
    <row r="305" spans="14:21" x14ac:dyDescent="0.4">
      <c r="N305">
        <v>3510</v>
      </c>
      <c r="O305">
        <v>25.74166975</v>
      </c>
      <c r="P305">
        <v>3703.28</v>
      </c>
      <c r="Q305">
        <v>10.540723442999999</v>
      </c>
      <c r="R305">
        <v>3510</v>
      </c>
      <c r="S305">
        <v>1.094011176</v>
      </c>
      <c r="T305">
        <v>10474.120000000001</v>
      </c>
      <c r="U305">
        <v>8.9793581999999997E-2</v>
      </c>
    </row>
    <row r="306" spans="14:21" x14ac:dyDescent="0.4">
      <c r="N306">
        <v>3515</v>
      </c>
      <c r="O306">
        <v>25.744031320000001</v>
      </c>
      <c r="P306">
        <v>3708.92</v>
      </c>
      <c r="Q306">
        <v>10.541937211</v>
      </c>
      <c r="R306">
        <v>3515</v>
      </c>
      <c r="S306">
        <v>1.0941392089999999</v>
      </c>
      <c r="T306">
        <v>10502.18</v>
      </c>
      <c r="U306">
        <v>8.7982109000000003E-2</v>
      </c>
    </row>
    <row r="307" spans="14:21" x14ac:dyDescent="0.4">
      <c r="N307">
        <v>3520</v>
      </c>
      <c r="O307">
        <v>25.745540210000001</v>
      </c>
      <c r="P307">
        <v>3714.56</v>
      </c>
      <c r="Q307">
        <v>10.543268725000001</v>
      </c>
      <c r="R307">
        <v>3520</v>
      </c>
      <c r="S307">
        <v>1.094291736</v>
      </c>
      <c r="T307">
        <v>10530.24</v>
      </c>
      <c r="U307">
        <v>8.6467526000000003E-2</v>
      </c>
    </row>
    <row r="308" spans="14:21" x14ac:dyDescent="0.4">
      <c r="N308">
        <v>3525</v>
      </c>
      <c r="O308">
        <v>25.748408189999999</v>
      </c>
      <c r="P308">
        <v>3720.2</v>
      </c>
      <c r="Q308">
        <v>10.544677711</v>
      </c>
      <c r="R308">
        <v>3525</v>
      </c>
      <c r="S308">
        <v>1.094464874</v>
      </c>
      <c r="T308">
        <v>10558.3</v>
      </c>
      <c r="U308">
        <v>8.5250832999999998E-2</v>
      </c>
    </row>
    <row r="309" spans="14:21" x14ac:dyDescent="0.4">
      <c r="N309">
        <v>3530</v>
      </c>
      <c r="O309">
        <v>25.75360036</v>
      </c>
      <c r="P309">
        <v>3725.84</v>
      </c>
      <c r="Q309">
        <v>10.546114666999999</v>
      </c>
      <c r="R309">
        <v>3530</v>
      </c>
      <c r="S309">
        <v>1.0946372799999999</v>
      </c>
      <c r="T309">
        <v>10586.36</v>
      </c>
      <c r="U309">
        <v>8.4335047999999996E-2</v>
      </c>
    </row>
    <row r="310" spans="14:21" x14ac:dyDescent="0.4">
      <c r="N310">
        <v>3535</v>
      </c>
      <c r="O310">
        <v>25.75874769</v>
      </c>
      <c r="P310">
        <v>3731.48</v>
      </c>
      <c r="Q310">
        <v>10.547530742999999</v>
      </c>
      <c r="R310">
        <v>3535</v>
      </c>
      <c r="S310">
        <v>1.0947773510000001</v>
      </c>
      <c r="T310">
        <v>10614.42</v>
      </c>
      <c r="U310">
        <v>8.3726852000000004E-2</v>
      </c>
    </row>
    <row r="311" spans="14:21" x14ac:dyDescent="0.4">
      <c r="N311">
        <v>3540</v>
      </c>
      <c r="O311">
        <v>25.761770460000001</v>
      </c>
      <c r="P311">
        <v>3737.12</v>
      </c>
      <c r="Q311">
        <v>10.548887128000001</v>
      </c>
      <c r="R311">
        <v>3540</v>
      </c>
      <c r="S311">
        <v>1.0948529950000001</v>
      </c>
      <c r="T311">
        <v>10642.48</v>
      </c>
      <c r="U311">
        <v>8.3436702000000001E-2</v>
      </c>
    </row>
    <row r="312" spans="14:21" x14ac:dyDescent="0.4">
      <c r="N312">
        <v>3545</v>
      </c>
      <c r="O312">
        <v>25.764706409999999</v>
      </c>
      <c r="P312">
        <v>3742.76</v>
      </c>
      <c r="Q312">
        <v>10.550161821</v>
      </c>
      <c r="R312">
        <v>3545</v>
      </c>
      <c r="S312">
        <v>1.09483018</v>
      </c>
      <c r="T312">
        <v>10670.54</v>
      </c>
      <c r="U312">
        <v>8.3477445999999997E-2</v>
      </c>
    </row>
    <row r="313" spans="14:21" x14ac:dyDescent="0.4">
      <c r="N313">
        <v>3550</v>
      </c>
      <c r="O313">
        <v>25.766841639999999</v>
      </c>
      <c r="P313">
        <v>3748.4</v>
      </c>
      <c r="Q313">
        <v>10.551352279</v>
      </c>
      <c r="R313">
        <v>3550</v>
      </c>
      <c r="S313">
        <v>1.0947105699999999</v>
      </c>
      <c r="T313">
        <v>10698.6</v>
      </c>
      <c r="U313">
        <v>8.3861726999999997E-2</v>
      </c>
    </row>
    <row r="314" spans="14:21" x14ac:dyDescent="0.4">
      <c r="N314">
        <v>3555</v>
      </c>
      <c r="O314">
        <v>25.7676452</v>
      </c>
      <c r="P314">
        <v>3754.04</v>
      </c>
      <c r="Q314">
        <v>10.552473403</v>
      </c>
      <c r="R314">
        <v>3555</v>
      </c>
      <c r="S314">
        <v>1.094505568</v>
      </c>
      <c r="T314">
        <v>10726.66</v>
      </c>
      <c r="U314">
        <v>8.4598601999999995E-2</v>
      </c>
    </row>
    <row r="315" spans="14:21" x14ac:dyDescent="0.4">
      <c r="N315">
        <v>3560</v>
      </c>
      <c r="O315">
        <v>25.767800000000001</v>
      </c>
      <c r="P315">
        <v>3759.68</v>
      </c>
      <c r="Q315">
        <v>10.553551453000001</v>
      </c>
      <c r="R315">
        <v>3560</v>
      </c>
      <c r="S315">
        <v>1.0942310550000001</v>
      </c>
      <c r="T315">
        <v>10754.72</v>
      </c>
      <c r="U315">
        <v>8.5689908999999995E-2</v>
      </c>
    </row>
    <row r="316" spans="14:21" x14ac:dyDescent="0.4">
      <c r="N316">
        <v>3565</v>
      </c>
      <c r="O316">
        <v>25.767706050000001</v>
      </c>
      <c r="P316">
        <v>3765.32</v>
      </c>
      <c r="Q316">
        <v>10.554615489</v>
      </c>
      <c r="R316">
        <v>3565</v>
      </c>
      <c r="S316">
        <v>1.0939085630000001</v>
      </c>
      <c r="T316">
        <v>10782.78</v>
      </c>
      <c r="U316">
        <v>8.7126929000000006E-2</v>
      </c>
    </row>
    <row r="317" spans="14:21" x14ac:dyDescent="0.4">
      <c r="N317">
        <v>3570</v>
      </c>
      <c r="O317">
        <v>25.768893949999999</v>
      </c>
      <c r="P317">
        <v>3770.96</v>
      </c>
      <c r="Q317">
        <v>10.555688532</v>
      </c>
      <c r="R317">
        <v>3570</v>
      </c>
      <c r="S317">
        <v>1.093566743</v>
      </c>
      <c r="T317">
        <v>10810.84</v>
      </c>
      <c r="U317">
        <v>8.8887858E-2</v>
      </c>
    </row>
    <row r="318" spans="14:21" x14ac:dyDescent="0.4">
      <c r="N318">
        <v>3575</v>
      </c>
      <c r="O318">
        <v>25.77179787</v>
      </c>
      <c r="P318">
        <v>3776.6</v>
      </c>
      <c r="Q318">
        <v>10.556780668</v>
      </c>
      <c r="R318">
        <v>3575</v>
      </c>
      <c r="S318">
        <v>1.0932443190000001</v>
      </c>
      <c r="T318">
        <v>10838.9</v>
      </c>
      <c r="U318">
        <v>9.0936445000000005E-2</v>
      </c>
    </row>
    <row r="319" spans="14:21" x14ac:dyDescent="0.4">
      <c r="N319">
        <v>3580</v>
      </c>
      <c r="O319">
        <v>25.773530610000002</v>
      </c>
      <c r="P319">
        <v>3782.24</v>
      </c>
      <c r="Q319">
        <v>10.557885827</v>
      </c>
      <c r="R319">
        <v>3580</v>
      </c>
      <c r="S319">
        <v>1.0929926759999999</v>
      </c>
      <c r="T319">
        <v>10866.96</v>
      </c>
      <c r="U319">
        <v>9.3222050000000001E-2</v>
      </c>
    </row>
    <row r="320" spans="14:21" x14ac:dyDescent="0.4">
      <c r="N320">
        <v>3585</v>
      </c>
      <c r="O320">
        <v>25.77322242</v>
      </c>
      <c r="P320">
        <v>3787.88</v>
      </c>
      <c r="Q320">
        <v>10.558982986</v>
      </c>
      <c r="R320">
        <v>3585</v>
      </c>
      <c r="S320">
        <v>1.0928758089999999</v>
      </c>
      <c r="T320">
        <v>10895.02</v>
      </c>
      <c r="U320">
        <v>9.5681161000000001E-2</v>
      </c>
    </row>
    <row r="321" spans="14:21" x14ac:dyDescent="0.4">
      <c r="N321">
        <v>3590</v>
      </c>
      <c r="O321">
        <v>25.77704804</v>
      </c>
      <c r="P321">
        <v>3793.52</v>
      </c>
      <c r="Q321">
        <v>10.560041439000001</v>
      </c>
      <c r="R321">
        <v>3590</v>
      </c>
      <c r="S321">
        <v>1.0929939559999999</v>
      </c>
      <c r="T321">
        <v>10923.08</v>
      </c>
      <c r="U321">
        <v>9.8240275000000002E-2</v>
      </c>
    </row>
    <row r="322" spans="14:21" x14ac:dyDescent="0.4">
      <c r="N322">
        <v>3595</v>
      </c>
      <c r="O322">
        <v>25.78030819</v>
      </c>
      <c r="P322">
        <v>3799.16</v>
      </c>
      <c r="Q322">
        <v>10.561028738999999</v>
      </c>
      <c r="R322">
        <v>3595</v>
      </c>
      <c r="S322">
        <v>1.09339805</v>
      </c>
      <c r="T322">
        <v>10951.14</v>
      </c>
      <c r="U322">
        <v>0.100819875</v>
      </c>
    </row>
    <row r="323" spans="14:21" x14ac:dyDescent="0.4">
      <c r="N323">
        <v>3600</v>
      </c>
      <c r="O323">
        <v>25.780232739999999</v>
      </c>
      <c r="P323">
        <v>3804.8</v>
      </c>
      <c r="Q323">
        <v>10.561919306</v>
      </c>
      <c r="R323">
        <v>3600</v>
      </c>
      <c r="S323">
        <v>1.0940928679999999</v>
      </c>
      <c r="T323">
        <v>10979.2</v>
      </c>
      <c r="U323">
        <v>0.10333914800000001</v>
      </c>
    </row>
    <row r="324" spans="14:21" x14ac:dyDescent="0.4">
      <c r="N324">
        <v>3605</v>
      </c>
      <c r="O324">
        <v>25.779430250000001</v>
      </c>
      <c r="P324">
        <v>3810.44</v>
      </c>
      <c r="Q324">
        <v>10.56270155</v>
      </c>
      <c r="R324">
        <v>3605</v>
      </c>
      <c r="S324">
        <v>1.095042192</v>
      </c>
      <c r="T324">
        <v>11007.26</v>
      </c>
      <c r="U324">
        <v>0.105721021</v>
      </c>
    </row>
    <row r="325" spans="14:21" x14ac:dyDescent="0.4">
      <c r="N325">
        <v>3610</v>
      </c>
      <c r="O325">
        <v>25.78024448</v>
      </c>
      <c r="P325">
        <v>3816.08</v>
      </c>
      <c r="Q325">
        <v>10.563381827000001</v>
      </c>
      <c r="R325">
        <v>3610</v>
      </c>
      <c r="S325">
        <v>1.0961617690000001</v>
      </c>
      <c r="T325">
        <v>11035.32</v>
      </c>
      <c r="U325">
        <v>0.10789707</v>
      </c>
    </row>
    <row r="326" spans="14:21" x14ac:dyDescent="0.4">
      <c r="N326">
        <v>3615</v>
      </c>
      <c r="O326">
        <v>25.78384591</v>
      </c>
      <c r="P326">
        <v>3821.72</v>
      </c>
      <c r="Q326">
        <v>10.563984344</v>
      </c>
      <c r="R326">
        <v>3615</v>
      </c>
      <c r="S326">
        <v>1.0973307480000001</v>
      </c>
      <c r="T326">
        <v>11063.38</v>
      </c>
      <c r="U326">
        <v>0.10981189299999999</v>
      </c>
    </row>
    <row r="327" spans="14:21" x14ac:dyDescent="0.4">
      <c r="N327">
        <v>3620</v>
      </c>
      <c r="O327">
        <v>25.789104269999999</v>
      </c>
      <c r="P327">
        <v>3827.36</v>
      </c>
      <c r="Q327">
        <v>10.564547165</v>
      </c>
      <c r="R327">
        <v>3620</v>
      </c>
      <c r="S327">
        <v>1.0984114199999999</v>
      </c>
      <c r="T327">
        <v>11091.44</v>
      </c>
      <c r="U327">
        <v>0.11142659100000001</v>
      </c>
    </row>
    <row r="328" spans="14:21" x14ac:dyDescent="0.4">
      <c r="N328">
        <v>3625</v>
      </c>
      <c r="O328">
        <v>25.792424910000001</v>
      </c>
      <c r="P328">
        <v>3833</v>
      </c>
      <c r="Q328">
        <v>10.565115352999999</v>
      </c>
      <c r="R328">
        <v>3625</v>
      </c>
      <c r="S328">
        <v>1.0992737589999999</v>
      </c>
      <c r="T328">
        <v>11119.5</v>
      </c>
      <c r="U328">
        <v>0.11272109700000001</v>
      </c>
    </row>
    <row r="329" spans="14:21" x14ac:dyDescent="0.4">
      <c r="N329">
        <v>3630</v>
      </c>
      <c r="O329">
        <v>25.791357300000001</v>
      </c>
      <c r="P329">
        <v>3838.64</v>
      </c>
      <c r="Q329">
        <v>10.565732884999999</v>
      </c>
      <c r="R329">
        <v>3630</v>
      </c>
      <c r="S329">
        <v>1.099820298</v>
      </c>
      <c r="T329">
        <v>11147.56</v>
      </c>
      <c r="U329">
        <v>0.11369519</v>
      </c>
    </row>
    <row r="330" spans="14:21" x14ac:dyDescent="0.4">
      <c r="N330">
        <v>3635</v>
      </c>
      <c r="O330">
        <v>25.790289680000001</v>
      </c>
      <c r="P330">
        <v>3844.28</v>
      </c>
      <c r="Q330">
        <v>10.566435137999999</v>
      </c>
      <c r="R330">
        <v>3635</v>
      </c>
      <c r="S330">
        <v>1.099975194</v>
      </c>
      <c r="T330">
        <v>11175.62</v>
      </c>
      <c r="U330">
        <v>0.11436813699999999</v>
      </c>
    </row>
    <row r="331" spans="14:21" x14ac:dyDescent="0.4">
      <c r="N331">
        <v>3640</v>
      </c>
      <c r="O331">
        <v>25.791666899999999</v>
      </c>
      <c r="P331">
        <v>3849.92</v>
      </c>
      <c r="Q331">
        <v>10.567243448999999</v>
      </c>
      <c r="R331">
        <v>3640</v>
      </c>
      <c r="S331">
        <v>1.0997943640000001</v>
      </c>
      <c r="T331">
        <v>11203.68</v>
      </c>
      <c r="U331">
        <v>0.114777013</v>
      </c>
    </row>
    <row r="332" spans="14:21" x14ac:dyDescent="0.4">
      <c r="N332">
        <v>3645</v>
      </c>
      <c r="O332">
        <v>25.79538221</v>
      </c>
      <c r="P332">
        <v>3855.56</v>
      </c>
      <c r="Q332">
        <v>10.568162656</v>
      </c>
      <c r="R332">
        <v>3645</v>
      </c>
      <c r="S332">
        <v>1.099380579</v>
      </c>
      <c r="T332">
        <v>11231.74</v>
      </c>
      <c r="U332">
        <v>0.114973862</v>
      </c>
    </row>
    <row r="333" spans="14:21" x14ac:dyDescent="0.4">
      <c r="N333">
        <v>3650</v>
      </c>
      <c r="O333">
        <v>25.799296089999999</v>
      </c>
      <c r="P333">
        <v>3861.2</v>
      </c>
      <c r="Q333">
        <v>10.56918179</v>
      </c>
      <c r="R333">
        <v>3650</v>
      </c>
      <c r="S333">
        <v>1.0988381760000001</v>
      </c>
      <c r="T333">
        <v>11259.8</v>
      </c>
      <c r="U333">
        <v>0.115021896</v>
      </c>
    </row>
    <row r="334" spans="14:21" x14ac:dyDescent="0.4">
      <c r="N334">
        <v>3655</v>
      </c>
      <c r="O334">
        <v>25.801241990000001</v>
      </c>
      <c r="P334">
        <v>3866.84</v>
      </c>
      <c r="Q334">
        <v>10.570277398</v>
      </c>
      <c r="R334">
        <v>3655</v>
      </c>
      <c r="S334">
        <v>1.0982689649999999</v>
      </c>
      <c r="T334">
        <v>11287.86</v>
      </c>
      <c r="U334">
        <v>0.114991051</v>
      </c>
    </row>
    <row r="335" spans="14:21" x14ac:dyDescent="0.4">
      <c r="N335">
        <v>3660</v>
      </c>
      <c r="O335">
        <v>25.801387900000002</v>
      </c>
      <c r="P335">
        <v>3872.48</v>
      </c>
      <c r="Q335">
        <v>10.571418538</v>
      </c>
      <c r="R335">
        <v>3660</v>
      </c>
      <c r="S335">
        <v>1.0977570130000001</v>
      </c>
      <c r="T335">
        <v>11315.92</v>
      </c>
      <c r="U335">
        <v>0.114953205</v>
      </c>
    </row>
    <row r="336" spans="14:21" x14ac:dyDescent="0.4">
      <c r="N336">
        <v>3665</v>
      </c>
      <c r="O336">
        <v>25.801384339999998</v>
      </c>
      <c r="P336">
        <v>3878.12</v>
      </c>
      <c r="Q336">
        <v>10.572572285</v>
      </c>
      <c r="R336">
        <v>3665</v>
      </c>
      <c r="S336">
        <v>1.0973598680000001</v>
      </c>
      <c r="T336">
        <v>11343.98</v>
      </c>
      <c r="U336">
        <v>0.114977393</v>
      </c>
    </row>
    <row r="337" spans="14:21" x14ac:dyDescent="0.4">
      <c r="N337">
        <v>3670</v>
      </c>
      <c r="O337">
        <v>25.801792880000001</v>
      </c>
      <c r="P337">
        <v>3883.76</v>
      </c>
      <c r="Q337">
        <v>10.573708721999999</v>
      </c>
      <c r="R337">
        <v>3670</v>
      </c>
      <c r="S337">
        <v>1.0971063160000001</v>
      </c>
      <c r="T337">
        <v>11372.04</v>
      </c>
      <c r="U337">
        <v>0.11512536</v>
      </c>
    </row>
    <row r="338" spans="14:21" x14ac:dyDescent="0.4">
      <c r="N338">
        <v>3675</v>
      </c>
      <c r="O338">
        <v>25.801208540000001</v>
      </c>
      <c r="P338">
        <v>3889.4</v>
      </c>
      <c r="Q338">
        <v>10.574804663</v>
      </c>
      <c r="R338">
        <v>3675</v>
      </c>
      <c r="S338">
        <v>1.0969997410000001</v>
      </c>
      <c r="T338">
        <v>11400.1</v>
      </c>
      <c r="U338">
        <v>0.11544773</v>
      </c>
    </row>
    <row r="339" spans="14:21" x14ac:dyDescent="0.4">
      <c r="N339">
        <v>3680</v>
      </c>
      <c r="O339">
        <v>25.801386480000001</v>
      </c>
      <c r="P339">
        <v>3895.04</v>
      </c>
      <c r="Q339">
        <v>10.575845761</v>
      </c>
      <c r="R339">
        <v>3680</v>
      </c>
      <c r="S339">
        <v>1.0970335200000001</v>
      </c>
      <c r="T339">
        <v>11428.16</v>
      </c>
      <c r="U339">
        <v>0.115981033</v>
      </c>
    </row>
    <row r="340" spans="14:21" x14ac:dyDescent="0.4">
      <c r="N340">
        <v>3685</v>
      </c>
      <c r="O340">
        <v>25.803783989999999</v>
      </c>
      <c r="P340">
        <v>3900.68</v>
      </c>
      <c r="Q340">
        <v>10.576826964</v>
      </c>
      <c r="R340">
        <v>3685</v>
      </c>
      <c r="S340">
        <v>1.097170076</v>
      </c>
      <c r="T340">
        <v>11456.22</v>
      </c>
      <c r="U340">
        <v>0.11674576</v>
      </c>
    </row>
    <row r="341" spans="14:21" x14ac:dyDescent="0.4">
      <c r="N341">
        <v>3690</v>
      </c>
      <c r="O341">
        <v>25.804584699999999</v>
      </c>
      <c r="P341">
        <v>3906.32</v>
      </c>
      <c r="Q341">
        <v>10.577751575000001</v>
      </c>
      <c r="R341">
        <v>3690</v>
      </c>
      <c r="S341">
        <v>1.09736995</v>
      </c>
      <c r="T341">
        <v>11484.28</v>
      </c>
      <c r="U341">
        <v>0.117745529</v>
      </c>
    </row>
    <row r="342" spans="14:21" x14ac:dyDescent="0.4">
      <c r="N342">
        <v>3695</v>
      </c>
      <c r="O342">
        <v>25.804098580000002</v>
      </c>
      <c r="P342">
        <v>3911.96</v>
      </c>
      <c r="Q342">
        <v>10.578629244</v>
      </c>
      <c r="R342">
        <v>3695</v>
      </c>
      <c r="S342">
        <v>1.097599473</v>
      </c>
      <c r="T342">
        <v>11512.34</v>
      </c>
      <c r="U342">
        <v>0.11896738699999999</v>
      </c>
    </row>
    <row r="343" spans="14:21" x14ac:dyDescent="0.4">
      <c r="N343">
        <v>3700</v>
      </c>
      <c r="O343">
        <v>25.804092879999999</v>
      </c>
      <c r="P343">
        <v>3917.6</v>
      </c>
      <c r="Q343">
        <v>10.579473296</v>
      </c>
      <c r="R343">
        <v>3700</v>
      </c>
      <c r="S343">
        <v>1.0978256319999999</v>
      </c>
      <c r="T343">
        <v>11540.4</v>
      </c>
      <c r="U343">
        <v>0.12038316</v>
      </c>
    </row>
    <row r="344" spans="14:21" x14ac:dyDescent="0.4">
      <c r="N344">
        <v>3705</v>
      </c>
      <c r="O344">
        <v>25.804918860000001</v>
      </c>
      <c r="P344">
        <v>3923.24</v>
      </c>
      <c r="Q344">
        <v>10.580297764000001</v>
      </c>
      <c r="R344">
        <v>3705</v>
      </c>
      <c r="S344">
        <v>1.098019394</v>
      </c>
      <c r="T344">
        <v>11568.46</v>
      </c>
      <c r="U344">
        <v>0.12195172999999999</v>
      </c>
    </row>
    <row r="345" spans="14:21" x14ac:dyDescent="0.4">
      <c r="N345">
        <v>3710</v>
      </c>
      <c r="O345">
        <v>25.80543772</v>
      </c>
      <c r="P345">
        <v>3928.88</v>
      </c>
      <c r="Q345">
        <v>10.581114508000001</v>
      </c>
      <c r="R345">
        <v>3710</v>
      </c>
      <c r="S345">
        <v>1.0981602180000001</v>
      </c>
      <c r="T345">
        <v>11596.52</v>
      </c>
      <c r="U345">
        <v>0.123622037</v>
      </c>
    </row>
    <row r="346" spans="14:21" x14ac:dyDescent="0.4">
      <c r="N346">
        <v>3715</v>
      </c>
      <c r="O346">
        <v>25.804679719999999</v>
      </c>
      <c r="P346">
        <v>3934.52</v>
      </c>
      <c r="Q346">
        <v>10.581930779</v>
      </c>
      <c r="R346">
        <v>3715</v>
      </c>
      <c r="S346">
        <v>1.098241</v>
      </c>
      <c r="T346">
        <v>11624.58</v>
      </c>
      <c r="U346">
        <v>0.12533658</v>
      </c>
    </row>
    <row r="347" spans="14:21" x14ac:dyDescent="0.4">
      <c r="N347">
        <v>3720</v>
      </c>
      <c r="O347">
        <v>25.80310463</v>
      </c>
      <c r="P347">
        <v>3940.16</v>
      </c>
      <c r="Q347">
        <v>10.582747653</v>
      </c>
      <c r="R347">
        <v>3720</v>
      </c>
      <c r="S347">
        <v>1.0982723130000001</v>
      </c>
      <c r="T347">
        <v>11652.64</v>
      </c>
      <c r="U347">
        <v>0.12703515100000001</v>
      </c>
    </row>
    <row r="348" spans="14:21" x14ac:dyDescent="0.4">
      <c r="N348">
        <v>3725</v>
      </c>
      <c r="O348">
        <v>25.80497295</v>
      </c>
      <c r="P348">
        <v>3945.8</v>
      </c>
      <c r="Q348">
        <v>10.583559662000001</v>
      </c>
      <c r="R348">
        <v>3725</v>
      </c>
      <c r="S348">
        <v>1.098287467</v>
      </c>
      <c r="T348">
        <v>11680.7</v>
      </c>
      <c r="U348">
        <v>0.128658564</v>
      </c>
    </row>
    <row r="349" spans="14:21" x14ac:dyDescent="0.4">
      <c r="N349">
        <v>3730</v>
      </c>
      <c r="O349">
        <v>25.809992170000001</v>
      </c>
      <c r="P349">
        <v>3951.44</v>
      </c>
      <c r="Q349">
        <v>10.584355892</v>
      </c>
      <c r="R349">
        <v>3730</v>
      </c>
      <c r="S349">
        <v>1.0983459870000001</v>
      </c>
      <c r="T349">
        <v>11708.76</v>
      </c>
      <c r="U349">
        <v>0.13015210799999999</v>
      </c>
    </row>
    <row r="350" spans="14:21" x14ac:dyDescent="0.4">
      <c r="N350">
        <v>3735</v>
      </c>
      <c r="O350">
        <v>25.813731669999999</v>
      </c>
      <c r="P350">
        <v>3957.08</v>
      </c>
      <c r="Q350">
        <v>10.585122521000001</v>
      </c>
      <c r="R350">
        <v>3735</v>
      </c>
      <c r="S350">
        <v>1.0984990400000001</v>
      </c>
      <c r="T350">
        <v>11736.82</v>
      </c>
      <c r="U350">
        <v>0.131468537</v>
      </c>
    </row>
    <row r="351" spans="14:21" x14ac:dyDescent="0.4">
      <c r="N351">
        <v>3740</v>
      </c>
      <c r="O351">
        <v>25.816017080000002</v>
      </c>
      <c r="P351">
        <v>3962.72</v>
      </c>
      <c r="Q351">
        <v>10.585846484999999</v>
      </c>
      <c r="R351">
        <v>3740</v>
      </c>
      <c r="S351">
        <v>1.098783125</v>
      </c>
      <c r="T351">
        <v>11764.88</v>
      </c>
      <c r="U351">
        <v>0.132570403</v>
      </c>
    </row>
    <row r="352" spans="14:21" x14ac:dyDescent="0.4">
      <c r="N352">
        <v>3745</v>
      </c>
      <c r="O352">
        <v>25.817348039999999</v>
      </c>
      <c r="P352">
        <v>3968.36</v>
      </c>
      <c r="Q352">
        <v>10.586519583999999</v>
      </c>
      <c r="R352">
        <v>3745</v>
      </c>
      <c r="S352">
        <v>1.099212318</v>
      </c>
      <c r="T352">
        <v>11792.94</v>
      </c>
      <c r="U352">
        <v>0.133431623</v>
      </c>
    </row>
    <row r="353" spans="14:21" x14ac:dyDescent="0.4">
      <c r="N353">
        <v>3750</v>
      </c>
      <c r="O353">
        <v>25.81786121</v>
      </c>
      <c r="P353">
        <v>3974</v>
      </c>
      <c r="Q353">
        <v>10.587142106</v>
      </c>
      <c r="R353">
        <v>3750</v>
      </c>
      <c r="S353">
        <v>1.09977459</v>
      </c>
      <c r="T353">
        <v>11821</v>
      </c>
      <c r="U353">
        <v>0.13403822000000001</v>
      </c>
    </row>
    <row r="354" spans="14:21" x14ac:dyDescent="0.4">
      <c r="N354">
        <v>3755</v>
      </c>
      <c r="O354">
        <v>25.817633449999999</v>
      </c>
      <c r="P354">
        <v>3979.64</v>
      </c>
      <c r="Q354">
        <v>10.587724964</v>
      </c>
      <c r="R354">
        <v>3755</v>
      </c>
      <c r="S354">
        <v>1.1004334250000001</v>
      </c>
      <c r="T354">
        <v>11849.06</v>
      </c>
      <c r="U354">
        <v>0.134388225</v>
      </c>
    </row>
    <row r="355" spans="14:21" x14ac:dyDescent="0.4">
      <c r="N355">
        <v>3760</v>
      </c>
      <c r="O355">
        <v>25.817032739999998</v>
      </c>
      <c r="P355">
        <v>3985.28</v>
      </c>
      <c r="Q355">
        <v>10.588289564</v>
      </c>
      <c r="R355">
        <v>3760</v>
      </c>
      <c r="S355">
        <v>1.1011341050000001</v>
      </c>
      <c r="T355">
        <v>11877.12</v>
      </c>
      <c r="U355">
        <v>0.13449081099999999</v>
      </c>
    </row>
    <row r="356" spans="14:21" x14ac:dyDescent="0.4">
      <c r="N356">
        <v>3765</v>
      </c>
      <c r="O356">
        <v>25.816302490000002</v>
      </c>
      <c r="P356">
        <v>3990.92</v>
      </c>
      <c r="Q356">
        <v>10.588865059</v>
      </c>
      <c r="R356">
        <v>3765</v>
      </c>
      <c r="S356">
        <v>1.1018133560000001</v>
      </c>
      <c r="T356">
        <v>11905.18</v>
      </c>
      <c r="U356">
        <v>0.13436474900000001</v>
      </c>
    </row>
    <row r="357" spans="14:21" x14ac:dyDescent="0.4">
      <c r="N357">
        <v>3770</v>
      </c>
      <c r="O357">
        <v>25.817903919999999</v>
      </c>
      <c r="P357">
        <v>3996.56</v>
      </c>
      <c r="Q357">
        <v>10.589483294000001</v>
      </c>
      <c r="R357">
        <v>3770</v>
      </c>
      <c r="S357">
        <v>1.102400869</v>
      </c>
      <c r="T357">
        <v>11933.24</v>
      </c>
      <c r="U357">
        <v>0.13403635799999999</v>
      </c>
    </row>
    <row r="358" spans="14:21" x14ac:dyDescent="0.4">
      <c r="N358">
        <v>3775</v>
      </c>
      <c r="O358">
        <v>25.82234875</v>
      </c>
      <c r="P358">
        <v>4002.2</v>
      </c>
      <c r="Q358">
        <v>10.590172358</v>
      </c>
      <c r="R358">
        <v>3775</v>
      </c>
      <c r="S358">
        <v>1.1028409720000001</v>
      </c>
      <c r="T358">
        <v>11961.3</v>
      </c>
      <c r="U358">
        <v>0.13353709899999999</v>
      </c>
    </row>
    <row r="359" spans="14:21" x14ac:dyDescent="0.4">
      <c r="N359">
        <v>3780</v>
      </c>
      <c r="O359">
        <v>25.826394310000001</v>
      </c>
      <c r="P359">
        <v>4007.84</v>
      </c>
      <c r="Q359">
        <v>10.590950163</v>
      </c>
      <c r="R359">
        <v>3780</v>
      </c>
      <c r="S359">
        <v>1.1031172920000001</v>
      </c>
      <c r="T359">
        <v>11989.36</v>
      </c>
      <c r="U359">
        <v>0.132901036</v>
      </c>
    </row>
    <row r="360" spans="14:21" x14ac:dyDescent="0.4">
      <c r="N360">
        <v>3785</v>
      </c>
      <c r="O360">
        <v>25.830370460000001</v>
      </c>
      <c r="P360">
        <v>4013.48</v>
      </c>
      <c r="Q360">
        <v>10.591819596000001</v>
      </c>
      <c r="R360">
        <v>3785</v>
      </c>
      <c r="S360">
        <v>1.1032226009999999</v>
      </c>
      <c r="T360">
        <v>12017.42</v>
      </c>
      <c r="U360">
        <v>0.13216233999999999</v>
      </c>
    </row>
    <row r="361" spans="14:21" x14ac:dyDescent="0.4">
      <c r="N361">
        <v>3790</v>
      </c>
      <c r="O361">
        <v>25.834070820000001</v>
      </c>
      <c r="P361">
        <v>4019.12</v>
      </c>
      <c r="Q361">
        <v>10.592766556000001</v>
      </c>
      <c r="R361">
        <v>3790</v>
      </c>
      <c r="S361">
        <v>1.1031628849999999</v>
      </c>
      <c r="T361">
        <v>12045.48</v>
      </c>
      <c r="U361">
        <v>0.13135303100000001</v>
      </c>
    </row>
    <row r="362" spans="14:21" x14ac:dyDescent="0.4">
      <c r="N362">
        <v>3795</v>
      </c>
      <c r="O362">
        <v>25.83651352</v>
      </c>
      <c r="P362">
        <v>4024.76</v>
      </c>
      <c r="Q362">
        <v>10.593761575</v>
      </c>
      <c r="R362">
        <v>3795</v>
      </c>
      <c r="S362">
        <v>1.1029563469999999</v>
      </c>
      <c r="T362">
        <v>12073.54</v>
      </c>
      <c r="U362">
        <v>0.130501111</v>
      </c>
    </row>
    <row r="363" spans="14:21" x14ac:dyDescent="0.4">
      <c r="N363">
        <v>3800</v>
      </c>
      <c r="O363">
        <v>25.83738541</v>
      </c>
      <c r="P363">
        <v>4030.4</v>
      </c>
      <c r="Q363">
        <v>10.594764895999999</v>
      </c>
      <c r="R363">
        <v>3800</v>
      </c>
      <c r="S363">
        <v>1.1026336240000001</v>
      </c>
      <c r="T363">
        <v>12101.6</v>
      </c>
      <c r="U363">
        <v>0.12962920999999999</v>
      </c>
    </row>
    <row r="364" spans="14:21" x14ac:dyDescent="0.4">
      <c r="N364">
        <v>3805</v>
      </c>
      <c r="O364">
        <v>25.837495369999999</v>
      </c>
      <c r="P364">
        <v>4036.04</v>
      </c>
      <c r="Q364">
        <v>10.595734014</v>
      </c>
      <c r="R364">
        <v>3805</v>
      </c>
      <c r="S364">
        <v>1.102238571</v>
      </c>
      <c r="T364">
        <v>12129.66</v>
      </c>
      <c r="U364">
        <v>0.12875382099999999</v>
      </c>
    </row>
    <row r="365" spans="14:21" x14ac:dyDescent="0.4">
      <c r="N365">
        <v>3810</v>
      </c>
      <c r="O365">
        <v>25.83693594</v>
      </c>
      <c r="P365">
        <v>4041.68</v>
      </c>
      <c r="Q365">
        <v>10.596632109</v>
      </c>
      <c r="R365">
        <v>3810</v>
      </c>
      <c r="S365">
        <v>1.1018285539999999</v>
      </c>
      <c r="T365">
        <v>12157.72</v>
      </c>
      <c r="U365">
        <v>0.12788515</v>
      </c>
    </row>
    <row r="366" spans="14:21" x14ac:dyDescent="0.4">
      <c r="N366">
        <v>3815</v>
      </c>
      <c r="O366">
        <v>25.83604626</v>
      </c>
      <c r="P366">
        <v>4047.32</v>
      </c>
      <c r="Q366">
        <v>10.597435496999999</v>
      </c>
      <c r="R366">
        <v>3815</v>
      </c>
      <c r="S366">
        <v>1.1014811920000001</v>
      </c>
      <c r="T366">
        <v>12185.78</v>
      </c>
      <c r="U366">
        <v>0.12702756100000001</v>
      </c>
    </row>
    <row r="367" spans="14:21" x14ac:dyDescent="0.4">
      <c r="N367">
        <v>3820</v>
      </c>
      <c r="O367">
        <v>25.83583132</v>
      </c>
      <c r="P367">
        <v>4052.96</v>
      </c>
      <c r="Q367">
        <v>10.598138517000001</v>
      </c>
      <c r="R367">
        <v>3820</v>
      </c>
      <c r="S367">
        <v>1.1012887229999999</v>
      </c>
      <c r="T367">
        <v>12213.84</v>
      </c>
      <c r="U367">
        <v>0.12618053500000001</v>
      </c>
    </row>
    <row r="368" spans="14:21" x14ac:dyDescent="0.4">
      <c r="N368">
        <v>3825</v>
      </c>
      <c r="O368">
        <v>25.835726690000001</v>
      </c>
      <c r="P368">
        <v>4058.6</v>
      </c>
      <c r="Q368">
        <v>10.598754848</v>
      </c>
      <c r="R368">
        <v>3825</v>
      </c>
      <c r="S368">
        <v>1.1013035799999999</v>
      </c>
      <c r="T368">
        <v>12241.9</v>
      </c>
      <c r="U368">
        <v>0.12534003499999999</v>
      </c>
    </row>
    <row r="369" spans="14:21" x14ac:dyDescent="0.4">
      <c r="N369">
        <v>3830</v>
      </c>
      <c r="O369">
        <v>25.836135939999998</v>
      </c>
      <c r="P369">
        <v>4064.24</v>
      </c>
      <c r="Q369">
        <v>10.599315128000001</v>
      </c>
      <c r="R369">
        <v>3830</v>
      </c>
      <c r="S369">
        <v>1.101556113</v>
      </c>
      <c r="T369">
        <v>12269.96</v>
      </c>
      <c r="U369">
        <v>0.124500128</v>
      </c>
    </row>
    <row r="370" spans="14:21" x14ac:dyDescent="0.4">
      <c r="N370">
        <v>3835</v>
      </c>
      <c r="O370">
        <v>25.83721993</v>
      </c>
      <c r="P370">
        <v>4069.88</v>
      </c>
      <c r="Q370">
        <v>10.599861583999999</v>
      </c>
      <c r="R370">
        <v>3835</v>
      </c>
      <c r="S370">
        <v>1.102043374</v>
      </c>
      <c r="T370">
        <v>12298.02</v>
      </c>
      <c r="U370">
        <v>0.12365470100000001</v>
      </c>
    </row>
    <row r="371" spans="14:21" x14ac:dyDescent="0.4">
      <c r="N371">
        <v>3840</v>
      </c>
      <c r="O371">
        <v>25.83864342</v>
      </c>
      <c r="P371">
        <v>4075.52</v>
      </c>
      <c r="Q371">
        <v>10.600440955</v>
      </c>
      <c r="R371">
        <v>3840</v>
      </c>
      <c r="S371">
        <v>1.102729104</v>
      </c>
      <c r="T371">
        <v>12326.08</v>
      </c>
      <c r="U371">
        <v>0.12279910500000001</v>
      </c>
    </row>
    <row r="372" spans="14:21" x14ac:dyDescent="0.4">
      <c r="N372">
        <v>3845</v>
      </c>
      <c r="O372">
        <v>25.840212810000001</v>
      </c>
      <c r="P372">
        <v>4081.16</v>
      </c>
      <c r="Q372">
        <v>10.601097204</v>
      </c>
      <c r="R372">
        <v>3845</v>
      </c>
      <c r="S372">
        <v>1.103549796</v>
      </c>
      <c r="T372">
        <v>12354.14</v>
      </c>
      <c r="U372">
        <v>0.12193155999999999</v>
      </c>
    </row>
    <row r="373" spans="14:21" x14ac:dyDescent="0.4">
      <c r="N373">
        <v>3850</v>
      </c>
      <c r="O373">
        <v>25.841935939999999</v>
      </c>
      <c r="P373">
        <v>4086.8</v>
      </c>
      <c r="Q373">
        <v>10.601865272</v>
      </c>
      <c r="R373">
        <v>3850</v>
      </c>
      <c r="S373">
        <v>1.1044256160000001</v>
      </c>
      <c r="T373">
        <v>12382.2</v>
      </c>
      <c r="U373">
        <v>0.12105421</v>
      </c>
    </row>
    <row r="374" spans="14:21" x14ac:dyDescent="0.4">
      <c r="N374">
        <v>3855</v>
      </c>
      <c r="O374">
        <v>25.843042709999999</v>
      </c>
      <c r="P374">
        <v>4092.44</v>
      </c>
      <c r="Q374">
        <v>10.602766578000001</v>
      </c>
      <c r="R374">
        <v>3855</v>
      </c>
      <c r="S374">
        <v>1.105274307</v>
      </c>
      <c r="T374">
        <v>12410.26</v>
      </c>
      <c r="U374">
        <v>0.12017370600000001</v>
      </c>
    </row>
    <row r="375" spans="14:21" x14ac:dyDescent="0.4">
      <c r="N375">
        <v>3860</v>
      </c>
      <c r="O375">
        <v>25.843576509999998</v>
      </c>
      <c r="P375">
        <v>4098.08</v>
      </c>
      <c r="Q375">
        <v>10.603806371999999</v>
      </c>
      <c r="R375">
        <v>3860</v>
      </c>
      <c r="S375">
        <v>1.1060180879999999</v>
      </c>
      <c r="T375">
        <v>12438.32</v>
      </c>
      <c r="U375">
        <v>0.11930128600000001</v>
      </c>
    </row>
    <row r="376" spans="14:21" x14ac:dyDescent="0.4">
      <c r="N376">
        <v>3865</v>
      </c>
      <c r="O376">
        <v>25.84453559</v>
      </c>
      <c r="P376">
        <v>4103.72</v>
      </c>
      <c r="Q376">
        <v>10.6049726</v>
      </c>
      <c r="R376">
        <v>3865</v>
      </c>
      <c r="S376">
        <v>1.1066017100000001</v>
      </c>
      <c r="T376">
        <v>12466.38</v>
      </c>
      <c r="U376">
        <v>0.118452339</v>
      </c>
    </row>
    <row r="377" spans="14:21" x14ac:dyDescent="0.4">
      <c r="N377">
        <v>3870</v>
      </c>
      <c r="O377">
        <v>25.845218150000001</v>
      </c>
      <c r="P377">
        <v>4109.3599999999997</v>
      </c>
      <c r="Q377">
        <v>10.606235849999999</v>
      </c>
      <c r="R377">
        <v>3870</v>
      </c>
      <c r="S377">
        <v>1.1070283970000001</v>
      </c>
      <c r="T377">
        <v>12494.44</v>
      </c>
      <c r="U377">
        <v>0.117645495</v>
      </c>
    </row>
    <row r="378" spans="14:21" x14ac:dyDescent="0.4">
      <c r="N378">
        <v>3875</v>
      </c>
      <c r="O378">
        <v>25.845274020000002</v>
      </c>
      <c r="P378">
        <v>4115</v>
      </c>
      <c r="Q378">
        <v>10.607550311000001</v>
      </c>
      <c r="R378">
        <v>3875</v>
      </c>
      <c r="S378">
        <v>1.1073114159999999</v>
      </c>
      <c r="T378">
        <v>12522.5</v>
      </c>
      <c r="U378">
        <v>0.116901329</v>
      </c>
    </row>
    <row r="379" spans="14:21" x14ac:dyDescent="0.4">
      <c r="N379">
        <v>3880</v>
      </c>
      <c r="O379">
        <v>25.845148040000002</v>
      </c>
      <c r="P379">
        <v>4120.6400000000003</v>
      </c>
      <c r="Q379">
        <v>10.608856221</v>
      </c>
      <c r="R379">
        <v>3880</v>
      </c>
      <c r="S379">
        <v>1.1074745960000001</v>
      </c>
      <c r="T379">
        <v>12550.56</v>
      </c>
      <c r="U379">
        <v>0.116240778</v>
      </c>
    </row>
    <row r="380" spans="14:21" x14ac:dyDescent="0.4">
      <c r="N380">
        <v>3885</v>
      </c>
      <c r="O380">
        <v>25.846000360000001</v>
      </c>
      <c r="P380">
        <v>4126.28</v>
      </c>
      <c r="Q380">
        <v>10.610084843999999</v>
      </c>
      <c r="R380">
        <v>3885</v>
      </c>
      <c r="S380">
        <v>1.1075448320000001</v>
      </c>
      <c r="T380">
        <v>12578.62</v>
      </c>
      <c r="U380">
        <v>0.11568342400000001</v>
      </c>
    </row>
    <row r="381" spans="14:21" x14ac:dyDescent="0.4">
      <c r="N381">
        <v>3890</v>
      </c>
      <c r="O381">
        <v>25.848316369999999</v>
      </c>
      <c r="P381">
        <v>4131.92</v>
      </c>
      <c r="Q381">
        <v>10.611167095000001</v>
      </c>
      <c r="R381">
        <v>3890</v>
      </c>
      <c r="S381">
        <v>1.1075469060000001</v>
      </c>
      <c r="T381">
        <v>12606.68</v>
      </c>
      <c r="U381">
        <v>0.115245765</v>
      </c>
    </row>
    <row r="382" spans="14:21" x14ac:dyDescent="0.4">
      <c r="N382">
        <v>3895</v>
      </c>
      <c r="O382">
        <v>25.850718860000001</v>
      </c>
      <c r="P382">
        <v>4137.5600000000004</v>
      </c>
      <c r="Q382">
        <v>10.612046360000001</v>
      </c>
      <c r="R382">
        <v>3895</v>
      </c>
      <c r="S382">
        <v>1.107501115</v>
      </c>
      <c r="T382">
        <v>12634.74</v>
      </c>
      <c r="U382">
        <v>0.114939608</v>
      </c>
    </row>
    <row r="383" spans="14:21" x14ac:dyDescent="0.4">
      <c r="N383">
        <v>3900</v>
      </c>
      <c r="O383">
        <v>25.850713880000001</v>
      </c>
      <c r="P383">
        <v>4143.2</v>
      </c>
      <c r="Q383">
        <v>10.612694685999999</v>
      </c>
      <c r="R383">
        <v>3900</v>
      </c>
      <c r="S383">
        <v>1.1074236310000001</v>
      </c>
      <c r="T383">
        <v>12662.8</v>
      </c>
      <c r="U383">
        <v>0.11477071899999999</v>
      </c>
    </row>
    <row r="384" spans="14:21" x14ac:dyDescent="0.4">
      <c r="N384">
        <v>3905</v>
      </c>
      <c r="O384">
        <v>25.84973523</v>
      </c>
      <c r="P384">
        <v>4148.84</v>
      </c>
      <c r="Q384">
        <v>10.613129707000001</v>
      </c>
      <c r="R384">
        <v>3905</v>
      </c>
      <c r="S384">
        <v>1.1073290069999999</v>
      </c>
      <c r="T384">
        <v>12690.86</v>
      </c>
      <c r="U384">
        <v>0.114737806</v>
      </c>
    </row>
    <row r="385" spans="14:21" x14ac:dyDescent="0.4">
      <c r="N385">
        <v>3910</v>
      </c>
      <c r="O385">
        <v>25.852015659999999</v>
      </c>
      <c r="P385">
        <v>4154.4799999999996</v>
      </c>
      <c r="Q385">
        <v>10.613427928</v>
      </c>
      <c r="R385">
        <v>3910</v>
      </c>
      <c r="S385">
        <v>1.1072372340000001</v>
      </c>
      <c r="T385">
        <v>12718.92</v>
      </c>
      <c r="U385">
        <v>0.11483191800000001</v>
      </c>
    </row>
    <row r="386" spans="14:21" x14ac:dyDescent="0.4">
      <c r="N386">
        <v>3915</v>
      </c>
      <c r="O386">
        <v>25.856360850000002</v>
      </c>
      <c r="P386">
        <v>4160.12</v>
      </c>
      <c r="Q386">
        <v>10.613729091</v>
      </c>
      <c r="R386">
        <v>3915</v>
      </c>
      <c r="S386">
        <v>1.1071692289999999</v>
      </c>
      <c r="T386">
        <v>12746.98</v>
      </c>
      <c r="U386">
        <v>0.115036295</v>
      </c>
    </row>
    <row r="387" spans="14:21" x14ac:dyDescent="0.4">
      <c r="N387">
        <v>3920</v>
      </c>
      <c r="O387">
        <v>25.860948749999999</v>
      </c>
      <c r="P387">
        <v>4165.76</v>
      </c>
      <c r="Q387">
        <v>10.614226868999999</v>
      </c>
      <c r="R387">
        <v>3920</v>
      </c>
      <c r="S387">
        <v>1.107143599</v>
      </c>
      <c r="T387">
        <v>12775.04</v>
      </c>
      <c r="U387">
        <v>0.115326686</v>
      </c>
    </row>
    <row r="388" spans="14:21" x14ac:dyDescent="0.4">
      <c r="N388">
        <v>3925</v>
      </c>
      <c r="O388">
        <v>25.864801419999999</v>
      </c>
      <c r="P388">
        <v>4171.3999999999996</v>
      </c>
      <c r="Q388">
        <v>10.615143499</v>
      </c>
      <c r="R388">
        <v>3925</v>
      </c>
      <c r="S388">
        <v>1.107174482</v>
      </c>
      <c r="T388">
        <v>12803.1</v>
      </c>
      <c r="U388">
        <v>0.115672127</v>
      </c>
    </row>
    <row r="389" spans="14:21" x14ac:dyDescent="0.4">
      <c r="N389">
        <v>3930</v>
      </c>
      <c r="O389">
        <v>25.866475090000002</v>
      </c>
      <c r="P389">
        <v>4177.04</v>
      </c>
      <c r="Q389">
        <v>10.616689729000001</v>
      </c>
      <c r="R389">
        <v>3930</v>
      </c>
      <c r="S389">
        <v>1.10726835</v>
      </c>
      <c r="T389">
        <v>12831.16</v>
      </c>
      <c r="U389">
        <v>0.116036127</v>
      </c>
    </row>
    <row r="390" spans="14:21" x14ac:dyDescent="0.4">
      <c r="N390">
        <v>3935</v>
      </c>
      <c r="O390">
        <v>25.865137010000002</v>
      </c>
      <c r="P390">
        <v>4182.68</v>
      </c>
      <c r="Q390">
        <v>10.619015998</v>
      </c>
      <c r="R390">
        <v>3935</v>
      </c>
      <c r="S390">
        <v>1.107422315</v>
      </c>
      <c r="T390">
        <v>12859.22</v>
      </c>
      <c r="U390">
        <v>0.11637822</v>
      </c>
    </row>
    <row r="391" spans="14:21" x14ac:dyDescent="0.4">
      <c r="N391">
        <v>3940</v>
      </c>
      <c r="O391">
        <v>25.86216726</v>
      </c>
      <c r="P391">
        <v>4188.32</v>
      </c>
      <c r="Q391">
        <v>10.622164635000001</v>
      </c>
      <c r="R391">
        <v>3940</v>
      </c>
      <c r="S391">
        <v>1.1076244129999999</v>
      </c>
      <c r="T391">
        <v>12887.28</v>
      </c>
      <c r="U391">
        <v>0.116655788</v>
      </c>
    </row>
    <row r="392" spans="14:21" x14ac:dyDescent="0.4">
      <c r="N392">
        <v>3945</v>
      </c>
      <c r="O392">
        <v>25.860987900000001</v>
      </c>
      <c r="P392">
        <v>4193.96</v>
      </c>
      <c r="Q392">
        <v>10.626034898</v>
      </c>
      <c r="R392">
        <v>3945</v>
      </c>
      <c r="S392">
        <v>1.107855984</v>
      </c>
      <c r="T392">
        <v>12915.34</v>
      </c>
      <c r="U392">
        <v>0.11682606800000001</v>
      </c>
    </row>
    <row r="393" spans="14:21" x14ac:dyDescent="0.4">
      <c r="N393">
        <v>3950</v>
      </c>
      <c r="O393">
        <v>25.862945199999999</v>
      </c>
      <c r="P393">
        <v>4199.6000000000004</v>
      </c>
      <c r="Q393">
        <v>10.630371731</v>
      </c>
      <c r="R393">
        <v>3950</v>
      </c>
      <c r="S393">
        <v>1.1080955400000001</v>
      </c>
      <c r="T393">
        <v>12943.4</v>
      </c>
      <c r="U393">
        <v>0.11684821500000001</v>
      </c>
    </row>
    <row r="394" spans="14:21" x14ac:dyDescent="0.4">
      <c r="N394">
        <v>3955</v>
      </c>
      <c r="O394">
        <v>25.865075449999999</v>
      </c>
      <c r="P394">
        <v>4205.24</v>
      </c>
      <c r="Q394">
        <v>10.634785126000001</v>
      </c>
      <c r="R394">
        <v>3955</v>
      </c>
      <c r="S394">
        <v>1.108322493</v>
      </c>
      <c r="T394">
        <v>12971.46</v>
      </c>
      <c r="U394">
        <v>0.116685329</v>
      </c>
    </row>
    <row r="395" spans="14:21" x14ac:dyDescent="0.4">
      <c r="N395">
        <v>3960</v>
      </c>
      <c r="O395">
        <v>25.865852669999999</v>
      </c>
      <c r="P395">
        <v>4210.88</v>
      </c>
      <c r="Q395">
        <v>10.638800440000001</v>
      </c>
      <c r="R395">
        <v>3960</v>
      </c>
      <c r="S395">
        <v>1.1085303500000001</v>
      </c>
      <c r="T395">
        <v>12999.52</v>
      </c>
      <c r="U395">
        <v>0.11630631299999999</v>
      </c>
    </row>
    <row r="396" spans="14:21" x14ac:dyDescent="0.4">
      <c r="N396">
        <v>3965</v>
      </c>
      <c r="O396">
        <v>25.866772950000001</v>
      </c>
      <c r="P396">
        <v>4216.5200000000004</v>
      </c>
      <c r="Q396">
        <v>10.641932562999999</v>
      </c>
      <c r="R396">
        <v>3965</v>
      </c>
      <c r="S396">
        <v>1.108721931</v>
      </c>
      <c r="T396">
        <v>13027.58</v>
      </c>
      <c r="U396">
        <v>0.115687463</v>
      </c>
    </row>
    <row r="397" spans="14:21" x14ac:dyDescent="0.4">
      <c r="N397">
        <v>3970</v>
      </c>
      <c r="O397">
        <v>25.868641279999999</v>
      </c>
      <c r="P397">
        <v>4222.16</v>
      </c>
      <c r="Q397">
        <v>10.643770326</v>
      </c>
      <c r="R397">
        <v>3970</v>
      </c>
      <c r="S397">
        <v>1.1089051029999999</v>
      </c>
      <c r="T397">
        <v>13055.64</v>
      </c>
      <c r="U397">
        <v>0.114813705</v>
      </c>
    </row>
    <row r="398" spans="14:21" x14ac:dyDescent="0.4">
      <c r="N398">
        <v>3975</v>
      </c>
      <c r="O398">
        <v>25.870704629999999</v>
      </c>
      <c r="P398">
        <v>4227.8</v>
      </c>
      <c r="Q398">
        <v>10.644053862</v>
      </c>
      <c r="R398">
        <v>3975</v>
      </c>
      <c r="S398">
        <v>1.109088149</v>
      </c>
      <c r="T398">
        <v>13083.7</v>
      </c>
      <c r="U398">
        <v>0.11367941099999999</v>
      </c>
    </row>
    <row r="399" spans="14:21" x14ac:dyDescent="0.4">
      <c r="N399">
        <v>3980</v>
      </c>
      <c r="O399">
        <v>25.87170605</v>
      </c>
      <c r="P399">
        <v>4233.4399999999996</v>
      </c>
      <c r="Q399">
        <v>10.642727988000001</v>
      </c>
      <c r="R399">
        <v>3980</v>
      </c>
      <c r="S399">
        <v>1.109275241</v>
      </c>
      <c r="T399">
        <v>13111.76</v>
      </c>
      <c r="U399">
        <v>0.11228875000000001</v>
      </c>
    </row>
    <row r="400" spans="14:21" x14ac:dyDescent="0.4">
      <c r="N400">
        <v>3985</v>
      </c>
      <c r="O400">
        <v>25.871317439999999</v>
      </c>
      <c r="P400">
        <v>4239.08</v>
      </c>
      <c r="Q400">
        <v>10.639959198</v>
      </c>
      <c r="R400">
        <v>3985</v>
      </c>
      <c r="S400">
        <v>1.109463157</v>
      </c>
      <c r="T400">
        <v>13139.82</v>
      </c>
      <c r="U400">
        <v>0.110655581</v>
      </c>
    </row>
    <row r="401" spans="14:21" x14ac:dyDescent="0.4">
      <c r="N401">
        <v>3990</v>
      </c>
      <c r="O401">
        <v>25.870646260000001</v>
      </c>
      <c r="P401">
        <v>4244.72</v>
      </c>
      <c r="Q401">
        <v>10.636111550000001</v>
      </c>
      <c r="R401">
        <v>3990</v>
      </c>
      <c r="S401">
        <v>1.1096401680000001</v>
      </c>
      <c r="T401">
        <v>13167.88</v>
      </c>
      <c r="U401">
        <v>0.10880287900000001</v>
      </c>
    </row>
    <row r="402" spans="14:21" x14ac:dyDescent="0.4">
      <c r="N402">
        <v>3995</v>
      </c>
      <c r="O402">
        <v>25.871091100000001</v>
      </c>
      <c r="P402">
        <v>4250.3599999999997</v>
      </c>
      <c r="Q402">
        <v>10.631685773999999</v>
      </c>
      <c r="R402">
        <v>3995</v>
      </c>
      <c r="S402">
        <v>1.109786658</v>
      </c>
      <c r="T402">
        <v>13195.94</v>
      </c>
      <c r="U402">
        <v>0.106761756</v>
      </c>
    </row>
    <row r="403" spans="14:21" x14ac:dyDescent="0.4">
      <c r="N403">
        <v>4000</v>
      </c>
      <c r="O403">
        <v>25.87223345</v>
      </c>
      <c r="P403">
        <v>4256</v>
      </c>
      <c r="Q403">
        <v>10.627233975999999</v>
      </c>
      <c r="R403">
        <v>4000</v>
      </c>
      <c r="S403">
        <v>1.109875881</v>
      </c>
      <c r="T403">
        <v>13224</v>
      </c>
      <c r="U403">
        <v>0.10457013499999999</v>
      </c>
    </row>
    <row r="404" spans="14:21" x14ac:dyDescent="0.4">
      <c r="N404">
        <v>4005</v>
      </c>
      <c r="O404">
        <v>25.873085410000002</v>
      </c>
      <c r="P404">
        <v>4261.6400000000003</v>
      </c>
      <c r="Q404">
        <v>10.623267500000001</v>
      </c>
      <c r="R404">
        <v>4005</v>
      </c>
      <c r="S404">
        <v>1.1099043559999999</v>
      </c>
      <c r="T404">
        <v>13252.06</v>
      </c>
      <c r="U404">
        <v>0.10227115000000001</v>
      </c>
    </row>
    <row r="405" spans="14:21" x14ac:dyDescent="0.4">
      <c r="N405">
        <v>4010</v>
      </c>
      <c r="O405">
        <v>25.873951250000001</v>
      </c>
      <c r="P405">
        <v>4267.28</v>
      </c>
      <c r="Q405">
        <v>10.620176527</v>
      </c>
      <c r="R405">
        <v>4010</v>
      </c>
      <c r="S405">
        <v>1.109880317</v>
      </c>
      <c r="T405">
        <v>13280.12</v>
      </c>
      <c r="U405">
        <v>9.9911374999999997E-2</v>
      </c>
    </row>
    <row r="406" spans="14:21" x14ac:dyDescent="0.4">
      <c r="N406">
        <v>4015</v>
      </c>
      <c r="O406">
        <v>25.874245909999999</v>
      </c>
      <c r="P406">
        <v>4272.92</v>
      </c>
      <c r="Q406">
        <v>10.618176791</v>
      </c>
      <c r="R406">
        <v>4015</v>
      </c>
      <c r="S406">
        <v>1.1098267159999999</v>
      </c>
      <c r="T406">
        <v>13308.18</v>
      </c>
      <c r="U406">
        <v>9.7538980999999997E-2</v>
      </c>
    </row>
    <row r="407" spans="14:21" x14ac:dyDescent="0.4">
      <c r="N407">
        <v>4020</v>
      </c>
      <c r="O407">
        <v>25.874156939999999</v>
      </c>
      <c r="P407">
        <v>4278.5600000000004</v>
      </c>
      <c r="Q407">
        <v>10.617292331</v>
      </c>
      <c r="R407">
        <v>4020</v>
      </c>
      <c r="S407">
        <v>1.1097764409999999</v>
      </c>
      <c r="T407">
        <v>13336.24</v>
      </c>
      <c r="U407">
        <v>9.5201919999999995E-2</v>
      </c>
    </row>
    <row r="408" spans="14:21" x14ac:dyDescent="0.4">
      <c r="N408">
        <v>4025</v>
      </c>
      <c r="O408">
        <v>25.87518897</v>
      </c>
      <c r="P408">
        <v>4284.2</v>
      </c>
      <c r="Q408">
        <v>10.617375119</v>
      </c>
      <c r="R408">
        <v>4025</v>
      </c>
      <c r="S408">
        <v>1.1097645739999999</v>
      </c>
      <c r="T408">
        <v>13364.3</v>
      </c>
      <c r="U408">
        <v>9.2946212E-2</v>
      </c>
    </row>
    <row r="409" spans="14:21" x14ac:dyDescent="0.4">
      <c r="N409">
        <v>4030</v>
      </c>
      <c r="O409">
        <v>25.87873879</v>
      </c>
      <c r="P409">
        <v>4289.84</v>
      </c>
      <c r="Q409">
        <v>10.618154746</v>
      </c>
      <c r="R409">
        <v>4030</v>
      </c>
      <c r="S409">
        <v>1.1098193629999999</v>
      </c>
      <c r="T409">
        <v>13392.36</v>
      </c>
      <c r="U409">
        <v>9.0814522999999994E-2</v>
      </c>
    </row>
    <row r="410" spans="14:21" x14ac:dyDescent="0.4">
      <c r="N410">
        <v>4035</v>
      </c>
      <c r="O410">
        <v>25.883708899999998</v>
      </c>
      <c r="P410">
        <v>4295.4799999999996</v>
      </c>
      <c r="Q410">
        <v>10.619305751000001</v>
      </c>
      <c r="R410">
        <v>4035</v>
      </c>
      <c r="S410">
        <v>1.1099538550000001</v>
      </c>
      <c r="T410">
        <v>13420.42</v>
      </c>
      <c r="U410">
        <v>8.8844853000000001E-2</v>
      </c>
    </row>
    <row r="411" spans="14:21" x14ac:dyDescent="0.4">
      <c r="N411">
        <v>4040</v>
      </c>
      <c r="O411">
        <v>25.886466899999999</v>
      </c>
      <c r="P411">
        <v>4301.12</v>
      </c>
      <c r="Q411">
        <v>10.620517718</v>
      </c>
      <c r="R411">
        <v>4040</v>
      </c>
      <c r="S411">
        <v>1.1101608000000001</v>
      </c>
      <c r="T411">
        <v>13448.48</v>
      </c>
      <c r="U411">
        <v>8.7069685999999993E-2</v>
      </c>
    </row>
    <row r="412" spans="14:21" x14ac:dyDescent="0.4">
      <c r="N412">
        <v>4045</v>
      </c>
      <c r="O412">
        <v>25.88509359</v>
      </c>
      <c r="P412">
        <v>4306.76</v>
      </c>
      <c r="Q412">
        <v>10.621554142000001</v>
      </c>
      <c r="R412">
        <v>4045</v>
      </c>
      <c r="S412">
        <v>1.110407618</v>
      </c>
      <c r="T412">
        <v>13476.54</v>
      </c>
      <c r="U412">
        <v>8.5515586000000005E-2</v>
      </c>
    </row>
    <row r="413" spans="14:21" x14ac:dyDescent="0.4">
      <c r="N413">
        <v>4050</v>
      </c>
      <c r="O413">
        <v>25.88290142</v>
      </c>
      <c r="P413">
        <v>4312.3999999999996</v>
      </c>
      <c r="Q413">
        <v>10.622289764</v>
      </c>
      <c r="R413">
        <v>4050</v>
      </c>
      <c r="S413">
        <v>1.1106419249999999</v>
      </c>
      <c r="T413">
        <v>13504.6</v>
      </c>
      <c r="U413">
        <v>8.4202247999999993E-2</v>
      </c>
    </row>
    <row r="414" spans="14:21" x14ac:dyDescent="0.4">
      <c r="N414">
        <v>4055</v>
      </c>
      <c r="O414">
        <v>25.882168329999999</v>
      </c>
      <c r="P414">
        <v>4318.04</v>
      </c>
      <c r="Q414">
        <v>10.622721440999999</v>
      </c>
      <c r="R414">
        <v>4055</v>
      </c>
      <c r="S414">
        <v>1.110829479</v>
      </c>
      <c r="T414">
        <v>13532.66</v>
      </c>
      <c r="U414">
        <v>8.3143520999999998E-2</v>
      </c>
    </row>
    <row r="415" spans="14:21" x14ac:dyDescent="0.4">
      <c r="N415">
        <v>4060</v>
      </c>
      <c r="O415">
        <v>25.883031670000001</v>
      </c>
      <c r="P415">
        <v>4323.68</v>
      </c>
      <c r="Q415">
        <v>10.622953394</v>
      </c>
      <c r="R415">
        <v>4060</v>
      </c>
      <c r="S415">
        <v>1.110955948</v>
      </c>
      <c r="T415">
        <v>13560.72</v>
      </c>
      <c r="U415">
        <v>8.2346849E-2</v>
      </c>
    </row>
    <row r="416" spans="14:21" x14ac:dyDescent="0.4">
      <c r="N416">
        <v>4065</v>
      </c>
      <c r="O416">
        <v>25.884544129999998</v>
      </c>
      <c r="P416">
        <v>4329.32</v>
      </c>
      <c r="Q416">
        <v>10.623162607999999</v>
      </c>
      <c r="R416">
        <v>4065</v>
      </c>
      <c r="S416">
        <v>1.1110320760000001</v>
      </c>
      <c r="T416">
        <v>13588.78</v>
      </c>
      <c r="U416">
        <v>8.1811940999999999E-2</v>
      </c>
    </row>
    <row r="417" spans="14:21" x14ac:dyDescent="0.4">
      <c r="N417">
        <v>4070</v>
      </c>
      <c r="O417">
        <v>25.8861548</v>
      </c>
      <c r="P417">
        <v>4334.96</v>
      </c>
      <c r="Q417">
        <v>10.623553363999999</v>
      </c>
      <c r="R417">
        <v>4070</v>
      </c>
      <c r="S417">
        <v>1.1110921460000001</v>
      </c>
      <c r="T417">
        <v>13616.84</v>
      </c>
      <c r="U417">
        <v>8.1537251000000005E-2</v>
      </c>
    </row>
    <row r="418" spans="14:21" x14ac:dyDescent="0.4">
      <c r="N418">
        <v>4075</v>
      </c>
      <c r="O418">
        <v>25.888107829999999</v>
      </c>
      <c r="P418">
        <v>4340.6000000000004</v>
      </c>
      <c r="Q418">
        <v>10.624310976</v>
      </c>
      <c r="R418">
        <v>4075</v>
      </c>
      <c r="S418">
        <v>1.111186027</v>
      </c>
      <c r="T418">
        <v>13644.9</v>
      </c>
      <c r="U418">
        <v>8.1509760000000001E-2</v>
      </c>
    </row>
    <row r="419" spans="14:21" x14ac:dyDescent="0.4">
      <c r="N419">
        <v>4080</v>
      </c>
      <c r="O419">
        <v>25.890513519999999</v>
      </c>
      <c r="P419">
        <v>4346.24</v>
      </c>
      <c r="Q419">
        <v>10.625563770999999</v>
      </c>
      <c r="R419">
        <v>4080</v>
      </c>
      <c r="S419">
        <v>1.111366037</v>
      </c>
      <c r="T419">
        <v>13672.96</v>
      </c>
      <c r="U419">
        <v>8.1712973999999994E-2</v>
      </c>
    </row>
    <row r="420" spans="14:21" x14ac:dyDescent="0.4">
      <c r="N420">
        <v>4085</v>
      </c>
      <c r="O420">
        <v>25.892292879999999</v>
      </c>
      <c r="P420">
        <v>4351.88</v>
      </c>
      <c r="Q420">
        <v>10.627359723</v>
      </c>
      <c r="R420">
        <v>4085</v>
      </c>
      <c r="S420">
        <v>1.111671372</v>
      </c>
      <c r="T420">
        <v>13701.02</v>
      </c>
      <c r="U420">
        <v>8.2141268000000003E-2</v>
      </c>
    </row>
    <row r="421" spans="14:21" x14ac:dyDescent="0.4">
      <c r="N421">
        <v>4090</v>
      </c>
      <c r="O421">
        <v>25.891591099999999</v>
      </c>
      <c r="P421">
        <v>4357.5200000000004</v>
      </c>
      <c r="Q421">
        <v>10.629660559</v>
      </c>
      <c r="R421">
        <v>4090</v>
      </c>
      <c r="S421">
        <v>1.112120333</v>
      </c>
      <c r="T421">
        <v>13729.08</v>
      </c>
      <c r="U421">
        <v>8.2741861999999999E-2</v>
      </c>
    </row>
    <row r="422" spans="14:21" x14ac:dyDescent="0.4">
      <c r="N422">
        <v>4095</v>
      </c>
      <c r="O422">
        <v>25.891034520000002</v>
      </c>
      <c r="P422">
        <v>4363.16</v>
      </c>
      <c r="Q422">
        <v>10.632352438</v>
      </c>
      <c r="R422">
        <v>4095</v>
      </c>
      <c r="S422">
        <v>1.112644462</v>
      </c>
      <c r="T422">
        <v>13757.14</v>
      </c>
      <c r="U422">
        <v>8.3520296999999993E-2</v>
      </c>
    </row>
    <row r="423" spans="14:21" x14ac:dyDescent="0.4">
      <c r="N423">
        <v>4100</v>
      </c>
      <c r="O423">
        <v>25.8925637</v>
      </c>
      <c r="P423">
        <v>4368.8</v>
      </c>
      <c r="Q423">
        <v>10.635269244</v>
      </c>
      <c r="R423">
        <v>4100</v>
      </c>
      <c r="S423">
        <v>1.113162548</v>
      </c>
      <c r="T423">
        <v>13785.2</v>
      </c>
      <c r="U423">
        <v>8.4459225999999998E-2</v>
      </c>
    </row>
    <row r="424" spans="14:21" x14ac:dyDescent="0.4">
      <c r="N424">
        <v>4105</v>
      </c>
      <c r="O424">
        <v>25.895398579999998</v>
      </c>
      <c r="P424">
        <v>4374.4399999999996</v>
      </c>
      <c r="Q424">
        <v>10.638222577000001</v>
      </c>
      <c r="R424">
        <v>4105</v>
      </c>
      <c r="S424">
        <v>1.1135812410000001</v>
      </c>
      <c r="T424">
        <v>13813.26</v>
      </c>
      <c r="U424">
        <v>8.5400000000000004E-2</v>
      </c>
    </row>
    <row r="425" spans="14:21" x14ac:dyDescent="0.4">
      <c r="N425">
        <v>4110</v>
      </c>
      <c r="O425">
        <v>25.897266900000002</v>
      </c>
      <c r="P425">
        <v>4380.08</v>
      </c>
      <c r="Q425">
        <v>10.641032046999999</v>
      </c>
      <c r="R425">
        <v>4110</v>
      </c>
      <c r="S425">
        <v>1.113815241</v>
      </c>
      <c r="T425">
        <v>13841.32</v>
      </c>
      <c r="U425">
        <v>8.6599999999999996E-2</v>
      </c>
    </row>
    <row r="426" spans="14:21" x14ac:dyDescent="0.4">
      <c r="N426">
        <v>4115</v>
      </c>
      <c r="O426">
        <v>25.897198580000001</v>
      </c>
      <c r="P426">
        <v>4385.72</v>
      </c>
      <c r="Q426">
        <v>10.643550278999999</v>
      </c>
      <c r="R426">
        <v>4115</v>
      </c>
      <c r="S426">
        <v>1.1138059629999999</v>
      </c>
      <c r="T426">
        <v>13869.38</v>
      </c>
      <c r="U426">
        <v>8.77E-2</v>
      </c>
    </row>
    <row r="427" spans="14:21" x14ac:dyDescent="0.4">
      <c r="N427">
        <v>4120</v>
      </c>
      <c r="O427">
        <v>25.89671388</v>
      </c>
      <c r="P427">
        <v>4391.3599999999997</v>
      </c>
      <c r="Q427">
        <v>10.645678953000001</v>
      </c>
      <c r="R427">
        <v>4120</v>
      </c>
      <c r="S427">
        <v>1.113535454</v>
      </c>
      <c r="T427">
        <v>13897.44</v>
      </c>
      <c r="U427">
        <v>8.8599999999999998E-2</v>
      </c>
    </row>
    <row r="428" spans="14:21" x14ac:dyDescent="0.4">
      <c r="N428">
        <v>4125</v>
      </c>
      <c r="O428">
        <v>25.898027760000002</v>
      </c>
      <c r="P428">
        <v>4397</v>
      </c>
      <c r="Q428">
        <v>10.647374478</v>
      </c>
      <c r="R428">
        <v>4125</v>
      </c>
      <c r="S428">
        <v>1.113033108</v>
      </c>
    </row>
    <row r="429" spans="14:21" x14ac:dyDescent="0.4">
      <c r="N429">
        <v>4130</v>
      </c>
      <c r="O429">
        <v>25.899795730000001</v>
      </c>
      <c r="P429">
        <v>4402.6400000000003</v>
      </c>
      <c r="Q429">
        <v>10.648644194999999</v>
      </c>
      <c r="R429">
        <v>4130</v>
      </c>
      <c r="S429">
        <v>1.112373499</v>
      </c>
    </row>
    <row r="430" spans="14:21" x14ac:dyDescent="0.4">
      <c r="N430">
        <v>4135</v>
      </c>
      <c r="O430">
        <v>25.89872811</v>
      </c>
      <c r="P430">
        <v>4408.28</v>
      </c>
      <c r="Q430">
        <v>10.649535669</v>
      </c>
      <c r="R430">
        <v>4135</v>
      </c>
      <c r="S430">
        <v>1.111678972</v>
      </c>
    </row>
    <row r="431" spans="14:21" x14ac:dyDescent="0.4">
      <c r="N431">
        <v>4140</v>
      </c>
      <c r="O431">
        <v>25.896955869999999</v>
      </c>
      <c r="P431">
        <v>4413.92</v>
      </c>
      <c r="Q431">
        <v>10.650122442000001</v>
      </c>
      <c r="R431">
        <v>4140</v>
      </c>
      <c r="S431">
        <v>1.1110877859999999</v>
      </c>
    </row>
    <row r="432" spans="14:21" x14ac:dyDescent="0.4">
      <c r="N432">
        <v>4145</v>
      </c>
      <c r="O432">
        <v>25.897374379999999</v>
      </c>
      <c r="P432">
        <v>4419.5600000000004</v>
      </c>
      <c r="Q432">
        <v>10.650489564000001</v>
      </c>
      <c r="R432">
        <v>4145</v>
      </c>
      <c r="S432">
        <v>1.1106906649999999</v>
      </c>
    </row>
    <row r="433" spans="14:19" x14ac:dyDescent="0.4">
      <c r="N433">
        <v>4150</v>
      </c>
      <c r="O433">
        <v>25.899936660000002</v>
      </c>
      <c r="P433">
        <v>4425.2</v>
      </c>
      <c r="Q433">
        <v>10.650721437</v>
      </c>
      <c r="R433">
        <v>4150</v>
      </c>
      <c r="S433">
        <v>1.1105404000000001</v>
      </c>
    </row>
    <row r="434" spans="14:19" x14ac:dyDescent="0.4">
      <c r="N434">
        <v>4155</v>
      </c>
      <c r="O434">
        <v>25.902820290000001</v>
      </c>
      <c r="P434">
        <v>4430.84</v>
      </c>
      <c r="Q434">
        <v>10.650893346</v>
      </c>
      <c r="R434">
        <v>4155</v>
      </c>
      <c r="S434">
        <v>1.1106468380000001</v>
      </c>
    </row>
    <row r="435" spans="14:19" x14ac:dyDescent="0.4">
      <c r="N435">
        <v>4160</v>
      </c>
      <c r="O435">
        <v>25.904744130000001</v>
      </c>
      <c r="P435">
        <v>4436.4799999999996</v>
      </c>
      <c r="Q435">
        <v>10.651066901</v>
      </c>
      <c r="R435">
        <v>4160</v>
      </c>
      <c r="S435">
        <v>1.110978654</v>
      </c>
    </row>
    <row r="436" spans="14:19" x14ac:dyDescent="0.4">
      <c r="N436">
        <v>4165</v>
      </c>
      <c r="O436">
        <v>25.90594698</v>
      </c>
      <c r="P436">
        <v>4442.12</v>
      </c>
      <c r="Q436">
        <v>10.651288686999999</v>
      </c>
      <c r="R436">
        <v>4165</v>
      </c>
      <c r="S436">
        <v>1.1114708740000001</v>
      </c>
    </row>
    <row r="437" spans="14:19" x14ac:dyDescent="0.4">
      <c r="N437">
        <v>4170</v>
      </c>
      <c r="O437">
        <v>25.907414589999998</v>
      </c>
      <c r="P437">
        <v>4447.76</v>
      </c>
      <c r="Q437">
        <v>10.651591005</v>
      </c>
      <c r="R437">
        <v>4170</v>
      </c>
      <c r="S437">
        <v>1.1120366719999999</v>
      </c>
    </row>
    <row r="438" spans="14:19" x14ac:dyDescent="0.4">
      <c r="N438">
        <v>4175</v>
      </c>
      <c r="O438">
        <v>25.9097331</v>
      </c>
      <c r="P438">
        <v>4453.3999999999996</v>
      </c>
      <c r="Q438">
        <v>10.651993534000001</v>
      </c>
      <c r="R438">
        <v>4175</v>
      </c>
      <c r="S438">
        <v>1.1125817010000001</v>
      </c>
    </row>
    <row r="439" spans="14:19" x14ac:dyDescent="0.4">
      <c r="N439">
        <v>4180</v>
      </c>
      <c r="O439">
        <v>25.9124911</v>
      </c>
      <c r="P439">
        <v>4459.04</v>
      </c>
      <c r="Q439">
        <v>10.652505079999999</v>
      </c>
      <c r="R439">
        <v>4180</v>
      </c>
      <c r="S439">
        <v>1.1129966090000001</v>
      </c>
    </row>
    <row r="440" spans="14:19" x14ac:dyDescent="0.4">
      <c r="N440">
        <v>4185</v>
      </c>
      <c r="O440">
        <v>25.915091100000001</v>
      </c>
      <c r="P440">
        <v>4464.68</v>
      </c>
      <c r="Q440">
        <v>10.653124986</v>
      </c>
      <c r="R440">
        <v>4185</v>
      </c>
      <c r="S440">
        <v>1.1132330589999999</v>
      </c>
    </row>
    <row r="441" spans="14:19" x14ac:dyDescent="0.4">
      <c r="N441">
        <v>4190</v>
      </c>
      <c r="O441">
        <v>25.916855519999999</v>
      </c>
      <c r="P441">
        <v>4470.32</v>
      </c>
      <c r="Q441">
        <v>10.653844230000001</v>
      </c>
      <c r="R441">
        <v>4190</v>
      </c>
      <c r="S441">
        <v>1.113283048</v>
      </c>
    </row>
    <row r="442" spans="14:19" x14ac:dyDescent="0.4">
      <c r="N442">
        <v>4195</v>
      </c>
      <c r="O442">
        <v>25.91654591</v>
      </c>
      <c r="P442">
        <v>4475.96</v>
      </c>
      <c r="Q442">
        <v>10.654646471</v>
      </c>
      <c r="R442">
        <v>4195</v>
      </c>
      <c r="S442">
        <v>1.1131741820000001</v>
      </c>
    </row>
    <row r="443" spans="14:19" x14ac:dyDescent="0.4">
      <c r="N443">
        <v>4200</v>
      </c>
      <c r="O443">
        <v>25.914706410000001</v>
      </c>
      <c r="P443">
        <v>4481.6000000000004</v>
      </c>
      <c r="Q443">
        <v>10.655509395999999</v>
      </c>
      <c r="R443">
        <v>4200</v>
      </c>
      <c r="S443">
        <v>1.1129656619999999</v>
      </c>
    </row>
    <row r="444" spans="14:19" x14ac:dyDescent="0.4">
      <c r="N444">
        <v>4205</v>
      </c>
      <c r="O444">
        <v>25.91549715</v>
      </c>
      <c r="P444">
        <v>4487.24</v>
      </c>
      <c r="Q444">
        <v>10.656406596</v>
      </c>
      <c r="R444">
        <v>4205</v>
      </c>
      <c r="S444">
        <v>1.1127373549999999</v>
      </c>
    </row>
    <row r="445" spans="14:19" x14ac:dyDescent="0.4">
      <c r="N445">
        <v>4210</v>
      </c>
      <c r="O445">
        <v>25.924368680000001</v>
      </c>
      <c r="P445">
        <v>4492.88</v>
      </c>
      <c r="Q445">
        <v>10.657310025999999</v>
      </c>
      <c r="R445">
        <v>4210</v>
      </c>
      <c r="S445">
        <v>1.112574766</v>
      </c>
    </row>
    <row r="446" spans="14:19" x14ac:dyDescent="0.4">
      <c r="N446">
        <v>4215</v>
      </c>
      <c r="O446">
        <v>25.941086120000001</v>
      </c>
      <c r="P446">
        <v>4498.5200000000004</v>
      </c>
      <c r="Q446">
        <v>10.658192881</v>
      </c>
      <c r="R446">
        <v>4215</v>
      </c>
      <c r="S446">
        <v>1.112551858</v>
      </c>
    </row>
    <row r="447" spans="14:19" x14ac:dyDescent="0.4">
      <c r="N447">
        <v>4220</v>
      </c>
      <c r="O447">
        <v>25.95091708</v>
      </c>
      <c r="P447">
        <v>4504.16</v>
      </c>
      <c r="Q447">
        <v>10.659032517</v>
      </c>
      <c r="R447">
        <v>4220</v>
      </c>
      <c r="S447">
        <v>1.1127142329999999</v>
      </c>
    </row>
    <row r="448" spans="14:19" x14ac:dyDescent="0.4">
      <c r="N448">
        <v>4225</v>
      </c>
      <c r="O448">
        <v>25.93677117</v>
      </c>
      <c r="P448">
        <v>4509.8</v>
      </c>
      <c r="Q448">
        <v>10.659812968000001</v>
      </c>
      <c r="R448">
        <v>4225</v>
      </c>
      <c r="S448">
        <v>1.113080557</v>
      </c>
    </row>
    <row r="449" spans="14:19" x14ac:dyDescent="0.4">
      <c r="N449">
        <v>4230</v>
      </c>
      <c r="O449">
        <v>25.923581850000001</v>
      </c>
      <c r="P449">
        <v>4515.4399999999996</v>
      </c>
      <c r="Q449">
        <v>10.660526600000001</v>
      </c>
      <c r="R449">
        <v>4230</v>
      </c>
      <c r="S449">
        <v>1.113571828</v>
      </c>
    </row>
    <row r="450" spans="14:19" x14ac:dyDescent="0.4">
      <c r="N450">
        <v>4235</v>
      </c>
      <c r="O450">
        <v>25.926163349999999</v>
      </c>
      <c r="P450">
        <v>4521.08</v>
      </c>
      <c r="Q450">
        <v>10.661174528</v>
      </c>
      <c r="R450">
        <v>4235</v>
      </c>
      <c r="S450">
        <v>1.114100777</v>
      </c>
    </row>
    <row r="451" spans="14:19" x14ac:dyDescent="0.4">
      <c r="N451">
        <v>4240</v>
      </c>
      <c r="O451">
        <v>25.9288153</v>
      </c>
      <c r="P451">
        <v>4526.72</v>
      </c>
      <c r="Q451">
        <v>10.66176559</v>
      </c>
      <c r="R451">
        <v>4240</v>
      </c>
      <c r="S451">
        <v>1.1145844</v>
      </c>
    </row>
    <row r="452" spans="14:19" x14ac:dyDescent="0.4">
      <c r="N452">
        <v>4245</v>
      </c>
      <c r="O452">
        <v>25.92363203</v>
      </c>
      <c r="P452">
        <v>4532.3599999999997</v>
      </c>
      <c r="Q452">
        <v>10.662313946999999</v>
      </c>
      <c r="R452">
        <v>4245</v>
      </c>
      <c r="S452">
        <v>1.1149594190000001</v>
      </c>
    </row>
    <row r="453" spans="14:19" x14ac:dyDescent="0.4">
      <c r="N453">
        <v>4250</v>
      </c>
      <c r="O453">
        <v>25.918062630000001</v>
      </c>
      <c r="P453">
        <v>4538</v>
      </c>
      <c r="Q453">
        <v>10.662835619999999</v>
      </c>
      <c r="R453">
        <v>4250</v>
      </c>
      <c r="S453">
        <v>1.1151951490000001</v>
      </c>
    </row>
    <row r="454" spans="14:19" x14ac:dyDescent="0.4">
      <c r="N454">
        <v>4255</v>
      </c>
      <c r="O454">
        <v>25.92049609</v>
      </c>
      <c r="P454">
        <v>4543.6400000000003</v>
      </c>
      <c r="Q454">
        <v>10.663344583000001</v>
      </c>
      <c r="R454">
        <v>4255</v>
      </c>
      <c r="S454">
        <v>1.1152974929999999</v>
      </c>
    </row>
    <row r="455" spans="14:19" x14ac:dyDescent="0.4">
      <c r="N455">
        <v>4260</v>
      </c>
      <c r="O455">
        <v>25.925318860000001</v>
      </c>
      <c r="P455">
        <v>4549.28</v>
      </c>
      <c r="Q455">
        <v>10.663849182</v>
      </c>
      <c r="R455">
        <v>4260</v>
      </c>
      <c r="S455">
        <v>1.115303664</v>
      </c>
    </row>
    <row r="456" spans="14:19" x14ac:dyDescent="0.4">
      <c r="N456">
        <v>4265</v>
      </c>
      <c r="O456">
        <v>25.92473274</v>
      </c>
      <c r="P456">
        <v>4554.92</v>
      </c>
      <c r="Q456">
        <v>10.664349748999999</v>
      </c>
      <c r="R456">
        <v>4265</v>
      </c>
      <c r="S456">
        <v>1.115268734</v>
      </c>
    </row>
    <row r="457" spans="14:19" x14ac:dyDescent="0.4">
      <c r="N457">
        <v>4270</v>
      </c>
      <c r="O457">
        <v>25.922330609999999</v>
      </c>
      <c r="P457">
        <v>4560.5600000000004</v>
      </c>
      <c r="Q457">
        <v>10.664838082999999</v>
      </c>
      <c r="R457">
        <v>4270</v>
      </c>
      <c r="S457">
        <v>1.1152525259999999</v>
      </c>
    </row>
    <row r="458" spans="14:19" x14ac:dyDescent="0.4">
      <c r="N458">
        <v>4275</v>
      </c>
      <c r="O458">
        <v>25.924995370000001</v>
      </c>
      <c r="P458">
        <v>4566.2</v>
      </c>
      <c r="Q458">
        <v>10.665299164</v>
      </c>
      <c r="R458">
        <v>4275</v>
      </c>
      <c r="S458">
        <v>1.1152867150000001</v>
      </c>
    </row>
    <row r="459" spans="14:19" x14ac:dyDescent="0.4">
      <c r="N459">
        <v>4280</v>
      </c>
      <c r="O459">
        <v>25.929239150000001</v>
      </c>
      <c r="P459">
        <v>4571.84</v>
      </c>
      <c r="Q459">
        <v>10.665714939000001</v>
      </c>
      <c r="R459">
        <v>4280</v>
      </c>
      <c r="S459">
        <v>1.115367955</v>
      </c>
    </row>
    <row r="460" spans="14:19" x14ac:dyDescent="0.4">
      <c r="N460">
        <v>4285</v>
      </c>
      <c r="O460">
        <v>25.929282560000001</v>
      </c>
      <c r="P460">
        <v>4577.4799999999996</v>
      </c>
      <c r="Q460">
        <v>10.666069488</v>
      </c>
      <c r="R460">
        <v>4285</v>
      </c>
      <c r="S460">
        <v>1.115478151</v>
      </c>
    </row>
    <row r="461" spans="14:19" x14ac:dyDescent="0.4">
      <c r="N461">
        <v>4290</v>
      </c>
      <c r="O461">
        <v>25.924602849999999</v>
      </c>
      <c r="P461">
        <v>4583.12</v>
      </c>
      <c r="Q461">
        <v>10.666354438999999</v>
      </c>
      <c r="R461">
        <v>4290</v>
      </c>
      <c r="S461">
        <v>1.115596668</v>
      </c>
    </row>
    <row r="462" spans="14:19" x14ac:dyDescent="0.4">
      <c r="N462">
        <v>4295</v>
      </c>
      <c r="O462">
        <v>25.919583630000002</v>
      </c>
      <c r="P462">
        <v>4588.76</v>
      </c>
      <c r="Q462">
        <v>10.666573272999999</v>
      </c>
      <c r="R462">
        <v>4295</v>
      </c>
      <c r="S462">
        <v>1.11571131</v>
      </c>
    </row>
    <row r="463" spans="14:19" x14ac:dyDescent="0.4">
      <c r="N463">
        <v>4300</v>
      </c>
      <c r="O463">
        <v>25.918709610000001</v>
      </c>
      <c r="P463">
        <v>4594.3999999999996</v>
      </c>
      <c r="Q463">
        <v>10.666743325000001</v>
      </c>
      <c r="R463">
        <v>4300</v>
      </c>
      <c r="S463">
        <v>1.1158247429999999</v>
      </c>
    </row>
    <row r="464" spans="14:19" x14ac:dyDescent="0.4">
      <c r="N464">
        <v>4305</v>
      </c>
      <c r="O464">
        <v>25.921841279999999</v>
      </c>
      <c r="P464">
        <v>4600.04</v>
      </c>
      <c r="Q464">
        <v>10.666894732999999</v>
      </c>
      <c r="R464">
        <v>4305</v>
      </c>
      <c r="S464">
        <v>1.1159548960000001</v>
      </c>
    </row>
    <row r="465" spans="14:19" x14ac:dyDescent="0.4">
      <c r="N465">
        <v>4310</v>
      </c>
      <c r="O465">
        <v>25.924439150000001</v>
      </c>
      <c r="P465">
        <v>4605.68</v>
      </c>
      <c r="Q465">
        <v>10.667066319</v>
      </c>
      <c r="R465">
        <v>4310</v>
      </c>
      <c r="S465">
        <v>1.1161290669999999</v>
      </c>
    </row>
    <row r="466" spans="14:19" x14ac:dyDescent="0.4">
      <c r="N466">
        <v>4315</v>
      </c>
      <c r="O466">
        <v>25.92274875</v>
      </c>
      <c r="P466">
        <v>4611.32</v>
      </c>
      <c r="Q466">
        <v>10.667299164999999</v>
      </c>
      <c r="R466">
        <v>4315</v>
      </c>
      <c r="S466">
        <v>1.1163807429999999</v>
      </c>
    </row>
    <row r="467" spans="14:19" x14ac:dyDescent="0.4">
      <c r="N467">
        <v>4320</v>
      </c>
      <c r="O467">
        <v>25.921382919999999</v>
      </c>
      <c r="P467">
        <v>4616.96</v>
      </c>
      <c r="Q467">
        <v>10.667629293999999</v>
      </c>
      <c r="R467">
        <v>4320</v>
      </c>
      <c r="S467">
        <v>1.1167118039999999</v>
      </c>
    </row>
    <row r="468" spans="14:19" x14ac:dyDescent="0.4">
      <c r="N468">
        <v>4325</v>
      </c>
      <c r="O468">
        <v>25.924324909999999</v>
      </c>
      <c r="P468">
        <v>4622.6000000000004</v>
      </c>
      <c r="Q468">
        <v>10.668081130999999</v>
      </c>
      <c r="R468">
        <v>4325</v>
      </c>
      <c r="S468">
        <v>1.117098484</v>
      </c>
    </row>
    <row r="469" spans="14:19" x14ac:dyDescent="0.4">
      <c r="N469">
        <v>4330</v>
      </c>
      <c r="O469">
        <v>25.92971708</v>
      </c>
      <c r="P469">
        <v>4628.24</v>
      </c>
      <c r="Q469">
        <v>10.668663334</v>
      </c>
      <c r="R469">
        <v>4330</v>
      </c>
      <c r="S469">
        <v>1.117504042</v>
      </c>
    </row>
    <row r="470" spans="14:19" x14ac:dyDescent="0.4">
      <c r="N470">
        <v>4335</v>
      </c>
      <c r="O470">
        <v>25.9335089</v>
      </c>
      <c r="P470">
        <v>4633.88</v>
      </c>
      <c r="Q470">
        <v>10.669367953</v>
      </c>
      <c r="R470">
        <v>4335</v>
      </c>
      <c r="S470">
        <v>1.1178854389999999</v>
      </c>
    </row>
    <row r="471" spans="14:19" x14ac:dyDescent="0.4">
      <c r="N471">
        <v>4340</v>
      </c>
      <c r="O471">
        <v>25.934155870000001</v>
      </c>
      <c r="P471">
        <v>4639.5200000000004</v>
      </c>
      <c r="Q471">
        <v>10.67017309</v>
      </c>
      <c r="R471">
        <v>4340</v>
      </c>
      <c r="S471">
        <v>1.118203469</v>
      </c>
    </row>
    <row r="472" spans="14:19" x14ac:dyDescent="0.4">
      <c r="N472">
        <v>4345</v>
      </c>
      <c r="O472">
        <v>25.93347794</v>
      </c>
      <c r="P472">
        <v>4645.16</v>
      </c>
      <c r="Q472">
        <v>10.671048344000001</v>
      </c>
      <c r="R472">
        <v>4345</v>
      </c>
      <c r="S472">
        <v>1.118431197</v>
      </c>
    </row>
    <row r="473" spans="14:19" x14ac:dyDescent="0.4">
      <c r="N473">
        <v>4350</v>
      </c>
      <c r="O473">
        <v>25.933969040000001</v>
      </c>
      <c r="P473">
        <v>4650.8</v>
      </c>
      <c r="Q473">
        <v>10.671961613000001</v>
      </c>
      <c r="R473">
        <v>4350</v>
      </c>
      <c r="S473">
        <v>1.118559155</v>
      </c>
    </row>
    <row r="474" spans="14:19" x14ac:dyDescent="0.4">
      <c r="N474">
        <v>4355</v>
      </c>
      <c r="O474">
        <v>25.93555872</v>
      </c>
      <c r="P474">
        <v>4656.4399999999996</v>
      </c>
      <c r="Q474">
        <v>10.672885580000001</v>
      </c>
      <c r="R474">
        <v>4355</v>
      </c>
      <c r="S474">
        <v>1.1185963269999999</v>
      </c>
    </row>
    <row r="475" spans="14:19" x14ac:dyDescent="0.4">
      <c r="N475">
        <v>4360</v>
      </c>
      <c r="O475">
        <v>25.93689324</v>
      </c>
      <c r="P475">
        <v>4662.08</v>
      </c>
      <c r="Q475">
        <v>10.67380232</v>
      </c>
      <c r="R475">
        <v>4360</v>
      </c>
      <c r="S475">
        <v>1.1185643919999999</v>
      </c>
    </row>
    <row r="476" spans="14:19" x14ac:dyDescent="0.4">
      <c r="N476">
        <v>4365</v>
      </c>
      <c r="O476">
        <v>25.938145909999999</v>
      </c>
      <c r="P476">
        <v>4667.72</v>
      </c>
      <c r="Q476">
        <v>10.674705062999999</v>
      </c>
      <c r="R476">
        <v>4365</v>
      </c>
      <c r="S476">
        <v>1.1185048280000001</v>
      </c>
    </row>
    <row r="477" spans="14:19" x14ac:dyDescent="0.4">
      <c r="N477">
        <v>4370</v>
      </c>
      <c r="O477">
        <v>25.938895729999999</v>
      </c>
      <c r="P477">
        <v>4673.3599999999997</v>
      </c>
      <c r="Q477">
        <v>10.675596887999999</v>
      </c>
      <c r="R477">
        <v>4370</v>
      </c>
      <c r="S477">
        <v>1.1184498279999999</v>
      </c>
    </row>
    <row r="478" spans="14:19" x14ac:dyDescent="0.4">
      <c r="N478">
        <v>4375</v>
      </c>
      <c r="O478">
        <v>25.93880107</v>
      </c>
      <c r="P478">
        <v>4679</v>
      </c>
      <c r="Q478">
        <v>10.676486945000001</v>
      </c>
      <c r="R478">
        <v>4375</v>
      </c>
      <c r="S478">
        <v>1.1184208950000001</v>
      </c>
    </row>
    <row r="479" spans="14:19" x14ac:dyDescent="0.4">
      <c r="N479">
        <v>4380</v>
      </c>
      <c r="O479">
        <v>25.93845374</v>
      </c>
      <c r="P479">
        <v>4684.6400000000003</v>
      </c>
      <c r="Q479">
        <v>10.677385320000001</v>
      </c>
      <c r="R479">
        <v>4380</v>
      </c>
      <c r="S479">
        <v>1.1184314630000001</v>
      </c>
    </row>
    <row r="480" spans="14:19" x14ac:dyDescent="0.4">
      <c r="N480">
        <v>4385</v>
      </c>
      <c r="O480">
        <v>25.93890356</v>
      </c>
      <c r="P480">
        <v>4690.28</v>
      </c>
      <c r="Q480">
        <v>10.678297925000001</v>
      </c>
      <c r="R480">
        <v>4385</v>
      </c>
      <c r="S480">
        <v>1.1184881659999999</v>
      </c>
    </row>
    <row r="481" spans="14:19" x14ac:dyDescent="0.4">
      <c r="N481">
        <v>4390</v>
      </c>
      <c r="O481">
        <v>25.940700710000002</v>
      </c>
      <c r="P481">
        <v>4695.92</v>
      </c>
      <c r="Q481">
        <v>10.67922263</v>
      </c>
      <c r="R481">
        <v>4390</v>
      </c>
      <c r="S481">
        <v>1.1185931870000001</v>
      </c>
    </row>
    <row r="482" spans="14:19" x14ac:dyDescent="0.4">
      <c r="N482">
        <v>4395</v>
      </c>
      <c r="O482">
        <v>25.94340107</v>
      </c>
      <c r="P482">
        <v>4701.5600000000004</v>
      </c>
      <c r="Q482">
        <v>10.680147460000001</v>
      </c>
      <c r="R482">
        <v>4395</v>
      </c>
      <c r="S482">
        <v>1.118746939</v>
      </c>
    </row>
    <row r="483" spans="14:19" x14ac:dyDescent="0.4">
      <c r="N483">
        <v>4400</v>
      </c>
      <c r="O483">
        <v>25.946238789999999</v>
      </c>
      <c r="P483">
        <v>4707.2</v>
      </c>
      <c r="Q483">
        <v>10.681051097999999</v>
      </c>
      <c r="R483">
        <v>4400</v>
      </c>
      <c r="S483">
        <v>1.1189504050000001</v>
      </c>
    </row>
    <row r="484" spans="14:19" x14ac:dyDescent="0.4">
      <c r="N484">
        <v>4405</v>
      </c>
      <c r="O484">
        <v>25.94890783</v>
      </c>
      <c r="P484">
        <v>4712.84</v>
      </c>
      <c r="Q484">
        <v>10.681905458999999</v>
      </c>
      <c r="R484">
        <v>4405</v>
      </c>
      <c r="S484">
        <v>1.119211322</v>
      </c>
    </row>
    <row r="485" spans="14:19" x14ac:dyDescent="0.4">
      <c r="N485">
        <v>4410</v>
      </c>
      <c r="O485">
        <v>25.950586120000001</v>
      </c>
      <c r="P485">
        <v>4718.4799999999996</v>
      </c>
      <c r="Q485">
        <v>10.682679689</v>
      </c>
      <c r="R485">
        <v>4410</v>
      </c>
      <c r="S485">
        <v>1.1195339710000001</v>
      </c>
    </row>
    <row r="486" spans="14:19" x14ac:dyDescent="0.4">
      <c r="N486">
        <v>4415</v>
      </c>
      <c r="O486">
        <v>25.950756940000002</v>
      </c>
      <c r="P486">
        <v>4724.12</v>
      </c>
      <c r="Q486">
        <v>10.683344803000001</v>
      </c>
      <c r="R486">
        <v>4415</v>
      </c>
      <c r="S486">
        <v>1.119917697</v>
      </c>
    </row>
    <row r="487" spans="14:19" x14ac:dyDescent="0.4">
      <c r="N487">
        <v>4420</v>
      </c>
      <c r="O487">
        <v>25.94967153</v>
      </c>
      <c r="P487">
        <v>4729.76</v>
      </c>
      <c r="Q487">
        <v>10.68387817</v>
      </c>
      <c r="R487">
        <v>4420</v>
      </c>
      <c r="S487">
        <v>1.1203593510000001</v>
      </c>
    </row>
    <row r="488" spans="14:19" x14ac:dyDescent="0.4">
      <c r="N488">
        <v>4425</v>
      </c>
      <c r="O488">
        <v>25.94835694</v>
      </c>
      <c r="P488">
        <v>4735.3999999999996</v>
      </c>
      <c r="Q488">
        <v>10.684267191</v>
      </c>
      <c r="R488">
        <v>4425</v>
      </c>
      <c r="S488">
        <v>1.1208472380000001</v>
      </c>
    </row>
    <row r="489" spans="14:19" x14ac:dyDescent="0.4">
      <c r="N489">
        <v>4430</v>
      </c>
      <c r="O489">
        <v>25.948161209999999</v>
      </c>
      <c r="P489">
        <v>4741.04</v>
      </c>
      <c r="Q489">
        <v>10.68451174</v>
      </c>
      <c r="R489">
        <v>4430</v>
      </c>
      <c r="S489">
        <v>1.121359394</v>
      </c>
    </row>
    <row r="490" spans="14:19" x14ac:dyDescent="0.4">
      <c r="N490">
        <v>4435</v>
      </c>
      <c r="O490">
        <v>25.949722059999999</v>
      </c>
      <c r="P490">
        <v>4746.68</v>
      </c>
      <c r="Q490">
        <v>10.684625059</v>
      </c>
      <c r="R490">
        <v>4435</v>
      </c>
      <c r="S490">
        <v>1.1218635699999999</v>
      </c>
    </row>
    <row r="491" spans="14:19" x14ac:dyDescent="0.4">
      <c r="N491">
        <v>4440</v>
      </c>
      <c r="O491">
        <v>25.952211030000001</v>
      </c>
      <c r="P491">
        <v>4752.32</v>
      </c>
      <c r="Q491">
        <v>10.684633045</v>
      </c>
      <c r="R491">
        <v>4440</v>
      </c>
      <c r="S491">
        <v>1.122319308</v>
      </c>
    </row>
    <row r="492" spans="14:19" x14ac:dyDescent="0.4">
      <c r="N492">
        <v>4445</v>
      </c>
      <c r="O492">
        <v>25.953773309999999</v>
      </c>
      <c r="P492">
        <v>4757.96</v>
      </c>
      <c r="Q492">
        <v>10.684571974000001</v>
      </c>
      <c r="R492">
        <v>4445</v>
      </c>
      <c r="S492">
        <v>1.1226822569999999</v>
      </c>
    </row>
    <row r="493" spans="14:19" x14ac:dyDescent="0.4">
      <c r="N493">
        <v>4450</v>
      </c>
      <c r="O493">
        <v>25.953328469999999</v>
      </c>
      <c r="P493">
        <v>4763.6000000000004</v>
      </c>
      <c r="Q493">
        <v>10.684484894000001</v>
      </c>
      <c r="R493">
        <v>4450</v>
      </c>
      <c r="S493">
        <v>1.122898599</v>
      </c>
    </row>
    <row r="494" spans="14:19" x14ac:dyDescent="0.4">
      <c r="N494">
        <v>4455</v>
      </c>
      <c r="O494">
        <v>25.95213416</v>
      </c>
      <c r="P494">
        <v>4769.24</v>
      </c>
      <c r="Q494">
        <v>10.684417106</v>
      </c>
      <c r="R494">
        <v>4455</v>
      </c>
      <c r="S494">
        <v>1.122938454</v>
      </c>
    </row>
    <row r="495" spans="14:19" x14ac:dyDescent="0.4">
      <c r="N495">
        <v>4460</v>
      </c>
      <c r="O495">
        <v>25.952188970000002</v>
      </c>
      <c r="P495">
        <v>4774.88</v>
      </c>
      <c r="Q495">
        <v>10.68441129</v>
      </c>
      <c r="R495">
        <v>4460</v>
      </c>
      <c r="S495">
        <v>1.1228144449999999</v>
      </c>
    </row>
    <row r="496" spans="14:19" x14ac:dyDescent="0.4">
      <c r="N496">
        <v>4465</v>
      </c>
      <c r="O496">
        <v>25.953830249999999</v>
      </c>
      <c r="P496">
        <v>4780.5200000000004</v>
      </c>
      <c r="Q496">
        <v>10.684502942</v>
      </c>
      <c r="R496">
        <v>4465</v>
      </c>
      <c r="S496">
        <v>1.1225554129999999</v>
      </c>
    </row>
    <row r="497" spans="14:19" x14ac:dyDescent="0.4">
      <c r="N497">
        <v>4470</v>
      </c>
      <c r="O497">
        <v>25.956004270000001</v>
      </c>
      <c r="P497">
        <v>4786.16</v>
      </c>
      <c r="Q497">
        <v>10.684716736</v>
      </c>
      <c r="R497">
        <v>4470</v>
      </c>
      <c r="S497">
        <v>1.1222129890000001</v>
      </c>
    </row>
    <row r="498" spans="14:19" x14ac:dyDescent="0.4">
      <c r="N498">
        <v>4475</v>
      </c>
      <c r="O498">
        <v>25.957669750000001</v>
      </c>
      <c r="P498">
        <v>4791.8</v>
      </c>
      <c r="Q498">
        <v>10.685064312</v>
      </c>
      <c r="R498">
        <v>4475</v>
      </c>
      <c r="S498">
        <v>1.121854841</v>
      </c>
    </row>
    <row r="499" spans="14:19" x14ac:dyDescent="0.4">
      <c r="N499">
        <v>4480</v>
      </c>
      <c r="O499">
        <v>25.958568679999999</v>
      </c>
      <c r="P499">
        <v>4797.4399999999996</v>
      </c>
      <c r="Q499">
        <v>10.685543662000001</v>
      </c>
      <c r="R499">
        <v>4480</v>
      </c>
      <c r="S499">
        <v>1.1215549810000001</v>
      </c>
    </row>
    <row r="500" spans="14:19" x14ac:dyDescent="0.4">
      <c r="N500">
        <v>4485</v>
      </c>
      <c r="O500">
        <v>25.959153740000001</v>
      </c>
      <c r="P500">
        <v>4803.08</v>
      </c>
      <c r="Q500">
        <v>10.686140032000001</v>
      </c>
      <c r="R500">
        <v>4485</v>
      </c>
      <c r="S500">
        <v>1.1213824670000001</v>
      </c>
    </row>
    <row r="501" spans="14:19" x14ac:dyDescent="0.4">
      <c r="N501">
        <v>4490</v>
      </c>
      <c r="O501">
        <v>25.959954450000001</v>
      </c>
      <c r="P501">
        <v>4808.72</v>
      </c>
      <c r="Q501">
        <v>10.68682797</v>
      </c>
      <c r="R501">
        <v>4490</v>
      </c>
      <c r="S501">
        <v>1.121390031</v>
      </c>
    </row>
    <row r="502" spans="14:19" x14ac:dyDescent="0.4">
      <c r="N502">
        <v>4495</v>
      </c>
      <c r="O502">
        <v>25.960755160000001</v>
      </c>
      <c r="P502">
        <v>4814.3599999999997</v>
      </c>
      <c r="Q502">
        <v>10.687574038999999</v>
      </c>
      <c r="R502">
        <v>4495</v>
      </c>
      <c r="S502">
        <v>1.121616508</v>
      </c>
    </row>
    <row r="503" spans="14:19" x14ac:dyDescent="0.4">
      <c r="N503">
        <v>4500</v>
      </c>
      <c r="O503">
        <v>25.961219929999999</v>
      </c>
      <c r="P503">
        <v>4820</v>
      </c>
      <c r="Q503">
        <v>10.688339772999999</v>
      </c>
      <c r="R503">
        <v>4500</v>
      </c>
      <c r="S503">
        <v>1.1220474789999999</v>
      </c>
    </row>
    <row r="504" spans="14:19" x14ac:dyDescent="0.4">
      <c r="N504">
        <v>4505</v>
      </c>
      <c r="O504">
        <v>25.961518860000002</v>
      </c>
      <c r="P504">
        <v>4825.6400000000003</v>
      </c>
      <c r="Q504">
        <v>10.689084627</v>
      </c>
      <c r="R504">
        <v>4505</v>
      </c>
      <c r="S504">
        <v>1.1226157349999999</v>
      </c>
    </row>
    <row r="505" spans="14:19" x14ac:dyDescent="0.4">
      <c r="N505">
        <v>4510</v>
      </c>
      <c r="O505">
        <v>25.96209537</v>
      </c>
      <c r="P505">
        <v>4831.28</v>
      </c>
      <c r="Q505">
        <v>10.689768931</v>
      </c>
      <c r="R505">
        <v>4510</v>
      </c>
      <c r="S505">
        <v>1.123251719</v>
      </c>
    </row>
    <row r="506" spans="14:19" x14ac:dyDescent="0.4">
      <c r="N506">
        <v>4515</v>
      </c>
      <c r="O506">
        <v>25.96301068</v>
      </c>
      <c r="P506">
        <v>4836.92</v>
      </c>
      <c r="Q506">
        <v>10.690357015</v>
      </c>
      <c r="R506">
        <v>4515</v>
      </c>
      <c r="S506">
        <v>1.1238786359999999</v>
      </c>
    </row>
    <row r="507" spans="14:19" x14ac:dyDescent="0.4">
      <c r="N507">
        <v>4520</v>
      </c>
      <c r="O507">
        <v>25.96391886</v>
      </c>
      <c r="P507">
        <v>4842.5600000000004</v>
      </c>
      <c r="Q507">
        <v>10.690820682</v>
      </c>
      <c r="R507">
        <v>4520</v>
      </c>
      <c r="S507">
        <v>1.124423296</v>
      </c>
    </row>
    <row r="508" spans="14:19" x14ac:dyDescent="0.4">
      <c r="N508">
        <v>4525</v>
      </c>
      <c r="O508">
        <v>25.964169399999999</v>
      </c>
      <c r="P508">
        <v>4848.2</v>
      </c>
      <c r="Q508">
        <v>10.691142999</v>
      </c>
      <c r="R508">
        <v>4525</v>
      </c>
      <c r="S508">
        <v>1.12482543</v>
      </c>
    </row>
    <row r="509" spans="14:19" x14ac:dyDescent="0.4">
      <c r="N509">
        <v>4530</v>
      </c>
      <c r="O509">
        <v>25.96324413</v>
      </c>
      <c r="P509">
        <v>4853.84</v>
      </c>
      <c r="Q509">
        <v>10.691322055000001</v>
      </c>
      <c r="R509">
        <v>4530</v>
      </c>
      <c r="S509">
        <v>1.1250445099999999</v>
      </c>
    </row>
    <row r="510" spans="14:19" x14ac:dyDescent="0.4">
      <c r="N510">
        <v>4535</v>
      </c>
      <c r="O510">
        <v>25.96152562</v>
      </c>
      <c r="P510">
        <v>4859.4799999999996</v>
      </c>
      <c r="Q510">
        <v>10.691373963</v>
      </c>
      <c r="R510">
        <v>4535</v>
      </c>
      <c r="S510">
        <v>1.125063441</v>
      </c>
    </row>
    <row r="511" spans="14:19" x14ac:dyDescent="0.4">
      <c r="N511">
        <v>4540</v>
      </c>
      <c r="O511">
        <v>25.96054698</v>
      </c>
      <c r="P511">
        <v>4865.12</v>
      </c>
      <c r="Q511">
        <v>10.691334153</v>
      </c>
      <c r="R511">
        <v>4540</v>
      </c>
      <c r="S511">
        <v>1.1248802689999999</v>
      </c>
    </row>
    <row r="512" spans="14:19" x14ac:dyDescent="0.4">
      <c r="N512">
        <v>4545</v>
      </c>
      <c r="O512">
        <v>25.96160107</v>
      </c>
      <c r="P512">
        <v>4870.76</v>
      </c>
      <c r="Q512">
        <v>10.691256091</v>
      </c>
      <c r="R512">
        <v>4545</v>
      </c>
      <c r="S512">
        <v>1.1245274679999999</v>
      </c>
    </row>
    <row r="513" spans="14:19" x14ac:dyDescent="0.4">
      <c r="N513">
        <v>4550</v>
      </c>
      <c r="O513">
        <v>25.9637153</v>
      </c>
      <c r="P513">
        <v>4876.3999999999996</v>
      </c>
      <c r="Q513">
        <v>10.691206913</v>
      </c>
      <c r="R513">
        <v>4550</v>
      </c>
      <c r="S513">
        <v>1.1240674960000001</v>
      </c>
    </row>
    <row r="514" spans="14:19" x14ac:dyDescent="0.4">
      <c r="N514">
        <v>4555</v>
      </c>
      <c r="O514">
        <v>25.96527687</v>
      </c>
      <c r="P514">
        <v>4882.04</v>
      </c>
      <c r="Q514">
        <v>10.691260113</v>
      </c>
      <c r="R514">
        <v>4555</v>
      </c>
      <c r="S514">
        <v>1.12354942</v>
      </c>
    </row>
    <row r="515" spans="14:19" x14ac:dyDescent="0.4">
      <c r="N515">
        <v>4560</v>
      </c>
      <c r="O515">
        <v>25.965387190000001</v>
      </c>
      <c r="P515">
        <v>4887.68</v>
      </c>
      <c r="Q515">
        <v>10.691486192999999</v>
      </c>
      <c r="R515">
        <v>4560</v>
      </c>
      <c r="S515">
        <v>1.1230206890000001</v>
      </c>
    </row>
    <row r="516" spans="14:19" x14ac:dyDescent="0.4">
      <c r="N516">
        <v>4565</v>
      </c>
      <c r="O516">
        <v>25.964350889999999</v>
      </c>
      <c r="P516">
        <v>4893.32</v>
      </c>
      <c r="Q516">
        <v>10.691942782</v>
      </c>
      <c r="R516">
        <v>4565</v>
      </c>
      <c r="S516">
        <v>1.1225236700000001</v>
      </c>
    </row>
    <row r="517" spans="14:19" x14ac:dyDescent="0.4">
      <c r="N517">
        <v>4570</v>
      </c>
      <c r="O517">
        <v>25.963311390000001</v>
      </c>
      <c r="P517">
        <v>4898.96</v>
      </c>
      <c r="Q517">
        <v>10.692666043999999</v>
      </c>
      <c r="R517">
        <v>4570</v>
      </c>
      <c r="S517">
        <v>1.122093405</v>
      </c>
    </row>
    <row r="518" spans="14:19" x14ac:dyDescent="0.4">
      <c r="N518">
        <v>4575</v>
      </c>
      <c r="O518">
        <v>25.963470109999999</v>
      </c>
      <c r="P518">
        <v>4904.6000000000004</v>
      </c>
      <c r="Q518">
        <v>10.693665031</v>
      </c>
      <c r="R518">
        <v>4575</v>
      </c>
      <c r="S518">
        <v>1.1217564170000001</v>
      </c>
    </row>
    <row r="519" spans="14:19" x14ac:dyDescent="0.4">
      <c r="N519">
        <v>4580</v>
      </c>
      <c r="O519">
        <v>25.96542135</v>
      </c>
      <c r="P519">
        <v>4910.24</v>
      </c>
      <c r="Q519">
        <v>10.694920056000001</v>
      </c>
      <c r="R519">
        <v>4580</v>
      </c>
      <c r="S519">
        <v>1.121530288</v>
      </c>
    </row>
    <row r="520" spans="14:19" x14ac:dyDescent="0.4">
      <c r="N520">
        <v>4585</v>
      </c>
      <c r="O520">
        <v>25.969246980000001</v>
      </c>
      <c r="P520">
        <v>4915.88</v>
      </c>
      <c r="Q520">
        <v>10.696385264</v>
      </c>
      <c r="R520">
        <v>4585</v>
      </c>
      <c r="S520">
        <v>1.1214290039999999</v>
      </c>
    </row>
    <row r="521" spans="14:19" x14ac:dyDescent="0.4">
      <c r="N521">
        <v>4590</v>
      </c>
      <c r="O521">
        <v>25.973670460000001</v>
      </c>
      <c r="P521">
        <v>4921.5200000000004</v>
      </c>
      <c r="Q521">
        <v>10.697994638999999</v>
      </c>
      <c r="R521">
        <v>4590</v>
      </c>
      <c r="S521">
        <v>1.121455689</v>
      </c>
    </row>
    <row r="522" spans="14:19" x14ac:dyDescent="0.4">
      <c r="N522">
        <v>4595</v>
      </c>
      <c r="O522">
        <v>25.976631319999999</v>
      </c>
      <c r="P522">
        <v>4927.16</v>
      </c>
      <c r="Q522">
        <v>10.699669968</v>
      </c>
      <c r="R522">
        <v>4595</v>
      </c>
      <c r="S522">
        <v>1.121585719</v>
      </c>
    </row>
    <row r="523" spans="14:19" x14ac:dyDescent="0.4">
      <c r="N523">
        <v>4600</v>
      </c>
      <c r="O523">
        <v>25.977083270000001</v>
      </c>
      <c r="P523">
        <v>4932.8</v>
      </c>
      <c r="Q523">
        <v>10.701329006</v>
      </c>
      <c r="R523">
        <v>4600</v>
      </c>
      <c r="S523">
        <v>1.121798793</v>
      </c>
    </row>
    <row r="524" spans="14:19" x14ac:dyDescent="0.4">
      <c r="N524">
        <v>4605</v>
      </c>
      <c r="O524">
        <v>25.975592169999999</v>
      </c>
      <c r="P524">
        <v>4938.4399999999996</v>
      </c>
      <c r="Q524">
        <v>10.702892283000001</v>
      </c>
      <c r="R524">
        <v>4605</v>
      </c>
      <c r="S524">
        <v>1.1220690959999999</v>
      </c>
    </row>
    <row r="525" spans="14:19" x14ac:dyDescent="0.4">
      <c r="N525">
        <v>4610</v>
      </c>
      <c r="O525">
        <v>25.97402847</v>
      </c>
      <c r="P525">
        <v>4944.08</v>
      </c>
      <c r="Q525">
        <v>10.704287673</v>
      </c>
      <c r="R525">
        <v>4610</v>
      </c>
      <c r="S525">
        <v>1.1223675900000001</v>
      </c>
    </row>
    <row r="526" spans="14:19" x14ac:dyDescent="0.4">
      <c r="N526">
        <v>4615</v>
      </c>
      <c r="O526">
        <v>25.974014239999999</v>
      </c>
      <c r="P526">
        <v>4949.72</v>
      </c>
      <c r="Q526">
        <v>10.705452726000001</v>
      </c>
      <c r="R526">
        <v>4615</v>
      </c>
      <c r="S526">
        <v>1.1226648050000001</v>
      </c>
    </row>
    <row r="527" spans="14:19" x14ac:dyDescent="0.4">
      <c r="N527">
        <v>4620</v>
      </c>
      <c r="O527">
        <v>25.975699639999998</v>
      </c>
      <c r="P527">
        <v>4955.3599999999997</v>
      </c>
      <c r="Q527">
        <v>10.706335541</v>
      </c>
      <c r="R527">
        <v>4620</v>
      </c>
      <c r="S527">
        <v>1.1229338820000001</v>
      </c>
    </row>
    <row r="528" spans="14:19" x14ac:dyDescent="0.4">
      <c r="N528">
        <v>4625</v>
      </c>
      <c r="O528">
        <v>25.977971889999999</v>
      </c>
      <c r="P528">
        <v>4961</v>
      </c>
      <c r="Q528">
        <v>10.706895486000001</v>
      </c>
      <c r="R528">
        <v>4625</v>
      </c>
      <c r="S528">
        <v>1.12315356</v>
      </c>
    </row>
    <row r="529" spans="14:19" x14ac:dyDescent="0.4">
      <c r="N529">
        <v>4630</v>
      </c>
      <c r="O529">
        <v>25.979840209999999</v>
      </c>
      <c r="P529">
        <v>4966.6400000000003</v>
      </c>
      <c r="Q529">
        <v>10.707104962000001</v>
      </c>
      <c r="R529">
        <v>4630</v>
      </c>
      <c r="S529">
        <v>1.123308454</v>
      </c>
    </row>
    <row r="530" spans="14:19" x14ac:dyDescent="0.4">
      <c r="N530">
        <v>4635</v>
      </c>
      <c r="O530">
        <v>25.981019570000001</v>
      </c>
      <c r="P530">
        <v>4972.28</v>
      </c>
      <c r="Q530">
        <v>10.706952912</v>
      </c>
      <c r="R530">
        <v>4635</v>
      </c>
      <c r="S530">
        <v>1.1233934560000001</v>
      </c>
    </row>
    <row r="531" spans="14:19" x14ac:dyDescent="0.4">
      <c r="N531">
        <v>4640</v>
      </c>
      <c r="O531">
        <v>25.98165053</v>
      </c>
      <c r="P531">
        <v>4977.92</v>
      </c>
      <c r="Q531">
        <v>10.706449814000001</v>
      </c>
      <c r="R531">
        <v>4640</v>
      </c>
      <c r="S531">
        <v>1.1234277159999999</v>
      </c>
    </row>
    <row r="532" spans="14:19" x14ac:dyDescent="0.4">
      <c r="N532">
        <v>4645</v>
      </c>
      <c r="O532">
        <v>25.981864059999999</v>
      </c>
      <c r="P532">
        <v>4983.5600000000004</v>
      </c>
      <c r="Q532">
        <v>10.705632955</v>
      </c>
      <c r="R532">
        <v>4645</v>
      </c>
      <c r="S532">
        <v>1.12343156</v>
      </c>
    </row>
    <row r="533" spans="14:19" x14ac:dyDescent="0.4">
      <c r="N533">
        <v>4650</v>
      </c>
      <c r="O533">
        <v>25.98184698</v>
      </c>
      <c r="P533">
        <v>4989.2</v>
      </c>
      <c r="Q533">
        <v>10.704570098</v>
      </c>
      <c r="R533">
        <v>4650</v>
      </c>
      <c r="S533">
        <v>1.123430334</v>
      </c>
    </row>
    <row r="534" spans="14:19" x14ac:dyDescent="0.4">
      <c r="N534">
        <v>4655</v>
      </c>
      <c r="O534">
        <v>25.98188399</v>
      </c>
      <c r="P534">
        <v>4994.84</v>
      </c>
      <c r="Q534">
        <v>10.703359479</v>
      </c>
      <c r="R534">
        <v>4655</v>
      </c>
      <c r="S534">
        <v>1.1234513500000001</v>
      </c>
    </row>
    <row r="535" spans="14:19" x14ac:dyDescent="0.4">
      <c r="N535">
        <v>4660</v>
      </c>
      <c r="O535">
        <v>25.982309610000001</v>
      </c>
      <c r="P535">
        <v>5000.4799999999996</v>
      </c>
      <c r="Q535">
        <v>10.702124637000001</v>
      </c>
      <c r="R535">
        <v>4660</v>
      </c>
      <c r="S535">
        <v>1.1235207149999999</v>
      </c>
    </row>
    <row r="536" spans="14:19" x14ac:dyDescent="0.4">
      <c r="N536">
        <v>4665</v>
      </c>
      <c r="O536">
        <v>25.983318860000001</v>
      </c>
      <c r="P536">
        <v>5006.12</v>
      </c>
      <c r="Q536">
        <v>10.701003632000001</v>
      </c>
      <c r="R536">
        <v>4665</v>
      </c>
      <c r="S536">
        <v>1.123660288</v>
      </c>
    </row>
    <row r="537" spans="14:19" x14ac:dyDescent="0.4">
      <c r="N537">
        <v>4670</v>
      </c>
      <c r="O537">
        <v>25.98472456</v>
      </c>
      <c r="P537">
        <v>5011.76</v>
      </c>
      <c r="Q537">
        <v>10.70013367</v>
      </c>
      <c r="R537">
        <v>4670</v>
      </c>
      <c r="S537">
        <v>1.123884968</v>
      </c>
    </row>
    <row r="538" spans="14:19" x14ac:dyDescent="0.4">
      <c r="N538">
        <v>4675</v>
      </c>
      <c r="O538">
        <v>25.98597011</v>
      </c>
      <c r="P538">
        <v>5017.3999999999996</v>
      </c>
      <c r="Q538">
        <v>10.699633452</v>
      </c>
      <c r="R538">
        <v>4675</v>
      </c>
      <c r="S538">
        <v>1.124202784</v>
      </c>
    </row>
    <row r="539" spans="14:19" x14ac:dyDescent="0.4">
      <c r="N539">
        <v>4680</v>
      </c>
      <c r="O539">
        <v>25.986521</v>
      </c>
      <c r="P539">
        <v>5023.04</v>
      </c>
      <c r="Q539">
        <v>10.69958649</v>
      </c>
      <c r="R539">
        <v>4680</v>
      </c>
      <c r="S539">
        <v>1.1246122679999999</v>
      </c>
    </row>
    <row r="540" spans="14:19" x14ac:dyDescent="0.4">
      <c r="N540">
        <v>4685</v>
      </c>
      <c r="O540">
        <v>25.986372599999999</v>
      </c>
      <c r="P540">
        <v>5028.68</v>
      </c>
      <c r="Q540">
        <v>10.700028744999999</v>
      </c>
      <c r="R540">
        <v>4685</v>
      </c>
      <c r="S540">
        <v>1.1250820399999999</v>
      </c>
    </row>
    <row r="541" spans="14:19" x14ac:dyDescent="0.4">
      <c r="N541">
        <v>4690</v>
      </c>
      <c r="O541">
        <v>25.986105689999999</v>
      </c>
      <c r="P541">
        <v>5034.32</v>
      </c>
      <c r="Q541">
        <v>10.70094332</v>
      </c>
      <c r="R541">
        <v>4690</v>
      </c>
      <c r="S541">
        <v>1.1255831110000001</v>
      </c>
    </row>
    <row r="542" spans="14:19" x14ac:dyDescent="0.4">
      <c r="N542">
        <v>4695</v>
      </c>
      <c r="O542">
        <v>25.986268679999998</v>
      </c>
      <c r="P542">
        <v>5039.96</v>
      </c>
      <c r="Q542">
        <v>10.702263568999999</v>
      </c>
      <c r="R542">
        <v>4695</v>
      </c>
      <c r="S542">
        <v>1.1260814349999999</v>
      </c>
    </row>
    <row r="543" spans="14:19" x14ac:dyDescent="0.4">
      <c r="N543">
        <v>4700</v>
      </c>
      <c r="O543">
        <v>25.98696975</v>
      </c>
      <c r="P543">
        <v>5045.6000000000004</v>
      </c>
      <c r="Q543">
        <v>10.703884308999999</v>
      </c>
      <c r="R543">
        <v>4700</v>
      </c>
      <c r="S543">
        <v>1.126541266</v>
      </c>
    </row>
    <row r="544" spans="14:19" x14ac:dyDescent="0.4">
      <c r="N544">
        <v>4705</v>
      </c>
      <c r="O544">
        <v>25.988201780000001</v>
      </c>
      <c r="P544">
        <v>5051.24</v>
      </c>
      <c r="Q544">
        <v>10.705679158000001</v>
      </c>
      <c r="R544">
        <v>4705</v>
      </c>
      <c r="S544">
        <v>1.1269286519999999</v>
      </c>
    </row>
    <row r="545" spans="14:19" x14ac:dyDescent="0.4">
      <c r="N545">
        <v>4710</v>
      </c>
      <c r="O545">
        <v>25.989933449999999</v>
      </c>
      <c r="P545">
        <v>5056.88</v>
      </c>
      <c r="Q545">
        <v>10.707520831</v>
      </c>
      <c r="R545">
        <v>4710</v>
      </c>
      <c r="S545">
        <v>1.127214817</v>
      </c>
    </row>
    <row r="546" spans="14:19" x14ac:dyDescent="0.4">
      <c r="N546">
        <v>4715</v>
      </c>
      <c r="O546">
        <v>25.991734520000001</v>
      </c>
      <c r="P546">
        <v>5062.5200000000004</v>
      </c>
      <c r="Q546">
        <v>10.709300704</v>
      </c>
      <c r="R546">
        <v>4715</v>
      </c>
      <c r="S546">
        <v>1.1273791959999999</v>
      </c>
    </row>
    <row r="547" spans="14:19" x14ac:dyDescent="0.4">
      <c r="N547">
        <v>4720</v>
      </c>
      <c r="O547">
        <v>25.992980070000002</v>
      </c>
      <c r="P547">
        <v>5068.16</v>
      </c>
      <c r="Q547">
        <v>10.710944222</v>
      </c>
      <c r="R547">
        <v>4720</v>
      </c>
      <c r="S547">
        <v>1.127409645</v>
      </c>
    </row>
    <row r="548" spans="14:19" x14ac:dyDescent="0.4">
      <c r="N548">
        <v>4725</v>
      </c>
      <c r="O548">
        <v>25.992912459999999</v>
      </c>
      <c r="P548">
        <v>5073.8</v>
      </c>
      <c r="Q548">
        <v>10.712419641</v>
      </c>
      <c r="R548">
        <v>4725</v>
      </c>
      <c r="S548">
        <v>1.127299643</v>
      </c>
    </row>
    <row r="549" spans="14:19" x14ac:dyDescent="0.4">
      <c r="N549">
        <v>4730</v>
      </c>
      <c r="O549">
        <v>25.992287900000001</v>
      </c>
      <c r="P549">
        <v>5079.4399999999996</v>
      </c>
      <c r="Q549">
        <v>10.713738908</v>
      </c>
      <c r="R549">
        <v>4730</v>
      </c>
      <c r="S549">
        <v>1.1270888889999999</v>
      </c>
    </row>
    <row r="550" spans="14:19" x14ac:dyDescent="0.4">
      <c r="N550">
        <v>4735</v>
      </c>
      <c r="O550">
        <v>25.991969040000001</v>
      </c>
      <c r="P550">
        <v>5085.08</v>
      </c>
      <c r="Q550">
        <v>10.714950847000001</v>
      </c>
      <c r="R550">
        <v>4735</v>
      </c>
      <c r="S550">
        <v>1.126812573</v>
      </c>
    </row>
    <row r="551" spans="14:19" x14ac:dyDescent="0.4">
      <c r="N551">
        <v>4740</v>
      </c>
      <c r="O551">
        <v>25.99239004</v>
      </c>
      <c r="P551">
        <v>5090.72</v>
      </c>
      <c r="Q551">
        <v>10.716128046</v>
      </c>
      <c r="R551">
        <v>4740</v>
      </c>
      <c r="S551">
        <v>1.1265148250000001</v>
      </c>
    </row>
    <row r="552" spans="14:19" x14ac:dyDescent="0.4">
      <c r="N552">
        <v>4745</v>
      </c>
      <c r="O552">
        <v>25.993364410000002</v>
      </c>
      <c r="P552">
        <v>5096.3599999999997</v>
      </c>
      <c r="Q552">
        <v>10.717349628999999</v>
      </c>
      <c r="R552">
        <v>4745</v>
      </c>
      <c r="S552">
        <v>1.1262447179999999</v>
      </c>
    </row>
    <row r="553" spans="14:19" x14ac:dyDescent="0.4">
      <c r="N553">
        <v>4750</v>
      </c>
      <c r="O553">
        <v>25.994553379999999</v>
      </c>
      <c r="P553">
        <v>5102</v>
      </c>
      <c r="Q553">
        <v>10.718682501</v>
      </c>
      <c r="R553">
        <v>4750</v>
      </c>
      <c r="S553">
        <v>1.126051237</v>
      </c>
    </row>
    <row r="554" spans="14:19" x14ac:dyDescent="0.4">
      <c r="N554">
        <v>4755</v>
      </c>
      <c r="O554">
        <v>25.995862989999999</v>
      </c>
      <c r="P554">
        <v>5107.6400000000003</v>
      </c>
      <c r="Q554">
        <v>10.720163685999999</v>
      </c>
      <c r="R554">
        <v>4755</v>
      </c>
      <c r="S554">
        <v>1.125977566</v>
      </c>
    </row>
    <row r="555" spans="14:19" x14ac:dyDescent="0.4">
      <c r="N555">
        <v>4760</v>
      </c>
      <c r="O555">
        <v>25.99740641</v>
      </c>
      <c r="P555">
        <v>5113.28</v>
      </c>
      <c r="Q555">
        <v>10.721786127</v>
      </c>
      <c r="R555">
        <v>4760</v>
      </c>
      <c r="S555">
        <v>1.1260552150000001</v>
      </c>
    </row>
    <row r="556" spans="14:19" x14ac:dyDescent="0.4">
      <c r="N556">
        <v>4765</v>
      </c>
      <c r="O556">
        <v>25.99918577</v>
      </c>
      <c r="P556">
        <v>5118.92</v>
      </c>
      <c r="Q556">
        <v>10.723489985000001</v>
      </c>
      <c r="R556">
        <v>4765</v>
      </c>
      <c r="S556">
        <v>1.126299986</v>
      </c>
    </row>
    <row r="557" spans="14:19" x14ac:dyDescent="0.4">
      <c r="N557">
        <v>4770</v>
      </c>
      <c r="O557">
        <v>26.000876869999999</v>
      </c>
      <c r="P557">
        <v>5124.5600000000004</v>
      </c>
      <c r="Q557">
        <v>10.725160965000001</v>
      </c>
      <c r="R557">
        <v>4770</v>
      </c>
      <c r="S557">
        <v>1.1267174099999999</v>
      </c>
    </row>
    <row r="558" spans="14:19" x14ac:dyDescent="0.4">
      <c r="N558">
        <v>4775</v>
      </c>
      <c r="O558">
        <v>26.002258359999999</v>
      </c>
      <c r="P558">
        <v>5130.2</v>
      </c>
      <c r="Q558">
        <v>10.726636691</v>
      </c>
      <c r="R558">
        <v>4775</v>
      </c>
      <c r="S558">
        <v>1.1272450439999999</v>
      </c>
    </row>
    <row r="559" spans="14:19" x14ac:dyDescent="0.4">
      <c r="N559">
        <v>4780</v>
      </c>
      <c r="O559">
        <v>26.00312954</v>
      </c>
      <c r="P559">
        <v>5135.84</v>
      </c>
      <c r="Q559">
        <v>10.727721397</v>
      </c>
      <c r="R559">
        <v>4780</v>
      </c>
      <c r="S559">
        <v>1.1278269510000001</v>
      </c>
    </row>
    <row r="560" spans="14:19" x14ac:dyDescent="0.4">
      <c r="N560">
        <v>4785</v>
      </c>
      <c r="O560">
        <v>26.003565479999999</v>
      </c>
      <c r="P560">
        <v>5141.4799999999996</v>
      </c>
      <c r="Q560">
        <v>10.728208285999999</v>
      </c>
      <c r="R560">
        <v>4785</v>
      </c>
      <c r="S560">
        <v>1.128399597</v>
      </c>
    </row>
    <row r="561" spans="14:19" x14ac:dyDescent="0.4">
      <c r="N561">
        <v>4790</v>
      </c>
      <c r="O561">
        <v>26.003523489999999</v>
      </c>
      <c r="P561">
        <v>5147.12</v>
      </c>
      <c r="Q561">
        <v>10.727907720999999</v>
      </c>
      <c r="R561">
        <v>4790</v>
      </c>
      <c r="S561">
        <v>1.128900477</v>
      </c>
    </row>
    <row r="562" spans="14:19" x14ac:dyDescent="0.4">
      <c r="N562">
        <v>4795</v>
      </c>
      <c r="O562">
        <v>26.00293594</v>
      </c>
      <c r="P562">
        <v>5152.76</v>
      </c>
      <c r="Q562">
        <v>10.726678136</v>
      </c>
      <c r="R562">
        <v>4795</v>
      </c>
      <c r="S562">
        <v>1.1292763299999999</v>
      </c>
    </row>
    <row r="563" spans="14:19" x14ac:dyDescent="0.4">
      <c r="N563">
        <v>4800</v>
      </c>
      <c r="O563">
        <v>26.001957300000001</v>
      </c>
      <c r="P563">
        <v>5158.3999999999996</v>
      </c>
      <c r="Q563">
        <v>10.724455362</v>
      </c>
      <c r="R563">
        <v>4800</v>
      </c>
      <c r="S563">
        <v>1.1294898819999999</v>
      </c>
    </row>
    <row r="564" spans="14:19" x14ac:dyDescent="0.4">
      <c r="N564">
        <v>4805</v>
      </c>
      <c r="O564">
        <v>26.001044839999999</v>
      </c>
      <c r="P564">
        <v>5164.04</v>
      </c>
      <c r="Q564">
        <v>10.721275390000001</v>
      </c>
      <c r="R564">
        <v>4805</v>
      </c>
      <c r="S564">
        <v>1.1295242830000001</v>
      </c>
    </row>
    <row r="565" spans="14:19" x14ac:dyDescent="0.4">
      <c r="N565">
        <v>4810</v>
      </c>
      <c r="O565">
        <v>26.000599999999999</v>
      </c>
      <c r="P565">
        <v>5169.68</v>
      </c>
      <c r="Q565">
        <v>10.717285610999999</v>
      </c>
      <c r="R565">
        <v>4810</v>
      </c>
      <c r="S565">
        <v>1.1293845790000001</v>
      </c>
    </row>
    <row r="566" spans="14:19" x14ac:dyDescent="0.4">
      <c r="N566">
        <v>4815</v>
      </c>
      <c r="O566">
        <v>26.001044839999999</v>
      </c>
      <c r="P566">
        <v>5175.32</v>
      </c>
      <c r="Q566">
        <v>10.71274073</v>
      </c>
      <c r="R566">
        <v>4815</v>
      </c>
      <c r="S566">
        <v>1.1290826430000001</v>
      </c>
    </row>
    <row r="567" spans="14:19" x14ac:dyDescent="0.4">
      <c r="N567">
        <v>4820</v>
      </c>
      <c r="O567">
        <v>26.00180142</v>
      </c>
      <c r="P567">
        <v>5180.96</v>
      </c>
      <c r="Q567">
        <v>10.70798173</v>
      </c>
      <c r="R567">
        <v>4820</v>
      </c>
      <c r="S567">
        <v>1.1286871089999999</v>
      </c>
    </row>
    <row r="568" spans="14:19" x14ac:dyDescent="0.4">
      <c r="N568">
        <v>4825</v>
      </c>
      <c r="O568">
        <v>26.002267620000001</v>
      </c>
      <c r="P568">
        <v>5186.6000000000004</v>
      </c>
      <c r="Q568">
        <v>10.703399232000001</v>
      </c>
      <c r="R568">
        <v>4825</v>
      </c>
      <c r="S568">
        <v>1.1282438450000001</v>
      </c>
    </row>
    <row r="569" spans="14:19" x14ac:dyDescent="0.4">
      <c r="N569">
        <v>4830</v>
      </c>
      <c r="O569">
        <v>26.001841280000001</v>
      </c>
      <c r="P569">
        <v>5192.24</v>
      </c>
      <c r="Q569">
        <v>10.699385872000001</v>
      </c>
      <c r="R569">
        <v>4830</v>
      </c>
      <c r="S569">
        <v>1.1277947930000001</v>
      </c>
    </row>
    <row r="570" spans="14:19" x14ac:dyDescent="0.4">
      <c r="N570">
        <v>4835</v>
      </c>
      <c r="O570">
        <v>26.00045836</v>
      </c>
      <c r="P570">
        <v>5197.88</v>
      </c>
      <c r="Q570">
        <v>10.696285049</v>
      </c>
      <c r="R570">
        <v>4835</v>
      </c>
      <c r="S570">
        <v>1.12737412</v>
      </c>
    </row>
    <row r="571" spans="14:19" x14ac:dyDescent="0.4">
      <c r="N571">
        <v>4840</v>
      </c>
      <c r="O571">
        <v>25.998826690000001</v>
      </c>
      <c r="P571">
        <v>5203.5200000000004</v>
      </c>
      <c r="Q571">
        <v>10.69434497</v>
      </c>
      <c r="R571">
        <v>4840</v>
      </c>
      <c r="S571">
        <v>1.1270063770000001</v>
      </c>
    </row>
    <row r="572" spans="14:19" x14ac:dyDescent="0.4">
      <c r="N572">
        <v>4845</v>
      </c>
      <c r="O572">
        <v>25.998104980000001</v>
      </c>
      <c r="P572">
        <v>5209.16</v>
      </c>
      <c r="Q572">
        <v>10.693686604</v>
      </c>
      <c r="R572">
        <v>4845</v>
      </c>
      <c r="S572">
        <v>1.126706542</v>
      </c>
    </row>
    <row r="573" spans="14:19" x14ac:dyDescent="0.4">
      <c r="N573">
        <v>4850</v>
      </c>
      <c r="O573">
        <v>25.999187540000001</v>
      </c>
      <c r="P573">
        <v>5214.8</v>
      </c>
      <c r="Q573">
        <v>10.694291989</v>
      </c>
      <c r="R573">
        <v>4850</v>
      </c>
      <c r="S573">
        <v>1.126481598</v>
      </c>
    </row>
    <row r="574" spans="14:19" x14ac:dyDescent="0.4">
      <c r="N574">
        <v>4855</v>
      </c>
      <c r="O574">
        <v>26.00212634</v>
      </c>
      <c r="P574">
        <v>5220.4399999999996</v>
      </c>
      <c r="Q574">
        <v>10.696015436</v>
      </c>
      <c r="R574">
        <v>4855</v>
      </c>
      <c r="S574">
        <v>1.126333174</v>
      </c>
    </row>
    <row r="575" spans="14:19" x14ac:dyDescent="0.4">
      <c r="N575">
        <v>4860</v>
      </c>
      <c r="O575">
        <v>26.005418150000001</v>
      </c>
      <c r="P575">
        <v>5226.08</v>
      </c>
      <c r="Q575">
        <v>10.698615542000001</v>
      </c>
      <c r="R575">
        <v>4860</v>
      </c>
      <c r="S575">
        <v>1.1262707219999999</v>
      </c>
    </row>
    <row r="576" spans="14:19" x14ac:dyDescent="0.4">
      <c r="N576">
        <v>4865</v>
      </c>
      <c r="O576">
        <v>26.007608900000001</v>
      </c>
      <c r="P576">
        <v>5231.72</v>
      </c>
      <c r="Q576">
        <v>10.70180146</v>
      </c>
      <c r="R576">
        <v>4865</v>
      </c>
      <c r="S576">
        <v>1.12628537</v>
      </c>
    </row>
    <row r="577" spans="14:19" x14ac:dyDescent="0.4">
      <c r="N577">
        <v>4870</v>
      </c>
      <c r="O577">
        <v>26.00823523</v>
      </c>
      <c r="P577">
        <v>5237.3599999999997</v>
      </c>
      <c r="Q577">
        <v>10.705283838</v>
      </c>
      <c r="R577">
        <v>4870</v>
      </c>
      <c r="S577">
        <v>1.126378807</v>
      </c>
    </row>
    <row r="578" spans="14:19" x14ac:dyDescent="0.4">
      <c r="N578">
        <v>4875</v>
      </c>
      <c r="O578">
        <v>26.007847330000001</v>
      </c>
      <c r="P578">
        <v>5243</v>
      </c>
      <c r="Q578">
        <v>10.7088199</v>
      </c>
      <c r="R578">
        <v>4875</v>
      </c>
      <c r="S578">
        <v>1.1265540119999999</v>
      </c>
    </row>
    <row r="579" spans="14:19" x14ac:dyDescent="0.4">
      <c r="N579">
        <v>4880</v>
      </c>
      <c r="O579">
        <v>26.00718114</v>
      </c>
      <c r="P579">
        <v>5248.64</v>
      </c>
      <c r="Q579">
        <v>10.712243681</v>
      </c>
      <c r="R579">
        <v>4880</v>
      </c>
      <c r="S579">
        <v>1.126812642</v>
      </c>
    </row>
    <row r="580" spans="14:19" x14ac:dyDescent="0.4">
      <c r="N580">
        <v>4885</v>
      </c>
      <c r="O580">
        <v>26.006903560000001</v>
      </c>
      <c r="P580">
        <v>5254.28</v>
      </c>
      <c r="Q580">
        <v>10.715476074</v>
      </c>
      <c r="R580">
        <v>4885</v>
      </c>
      <c r="S580">
        <v>1.1271528719999999</v>
      </c>
    </row>
    <row r="581" spans="14:19" x14ac:dyDescent="0.4">
      <c r="N581">
        <v>4890</v>
      </c>
      <c r="O581">
        <v>26.007428829999998</v>
      </c>
      <c r="P581">
        <v>5259.92</v>
      </c>
      <c r="Q581">
        <v>10.718514076</v>
      </c>
      <c r="R581">
        <v>4890</v>
      </c>
      <c r="S581">
        <v>1.127567443</v>
      </c>
    </row>
    <row r="582" spans="14:19" x14ac:dyDescent="0.4">
      <c r="N582">
        <v>4895</v>
      </c>
      <c r="O582">
        <v>26.008774020000001</v>
      </c>
      <c r="P582">
        <v>5265.56</v>
      </c>
      <c r="Q582">
        <v>10.72140349</v>
      </c>
      <c r="R582">
        <v>4895</v>
      </c>
      <c r="S582">
        <v>1.1280423449999999</v>
      </c>
    </row>
    <row r="583" spans="14:19" x14ac:dyDescent="0.4">
      <c r="N583">
        <v>4900</v>
      </c>
      <c r="O583">
        <v>26.010739860000001</v>
      </c>
      <c r="P583">
        <v>5271.2</v>
      </c>
      <c r="Q583">
        <v>10.724202835</v>
      </c>
      <c r="R583">
        <v>4900</v>
      </c>
      <c r="S583">
        <v>1.1285564969999999</v>
      </c>
    </row>
    <row r="584" spans="14:19" x14ac:dyDescent="0.4">
      <c r="N584">
        <v>4905</v>
      </c>
      <c r="O584">
        <v>26.013230960000001</v>
      </c>
      <c r="P584">
        <v>5276.84</v>
      </c>
      <c r="Q584">
        <v>10.726947848</v>
      </c>
      <c r="R584">
        <v>4905</v>
      </c>
      <c r="S584">
        <v>1.129079503</v>
      </c>
    </row>
    <row r="585" spans="14:19" x14ac:dyDescent="0.4">
      <c r="N585">
        <v>4910</v>
      </c>
      <c r="O585">
        <v>26.01588078</v>
      </c>
      <c r="P585">
        <v>5282.48</v>
      </c>
      <c r="Q585">
        <v>10.729625147</v>
      </c>
      <c r="R585">
        <v>4910</v>
      </c>
      <c r="S585">
        <v>1.129575682</v>
      </c>
    </row>
    <row r="586" spans="14:19" x14ac:dyDescent="0.4">
      <c r="N586">
        <v>4915</v>
      </c>
      <c r="O586">
        <v>26.018208189999999</v>
      </c>
      <c r="P586">
        <v>5288.12</v>
      </c>
      <c r="Q586">
        <v>10.732160961</v>
      </c>
      <c r="R586">
        <v>4915</v>
      </c>
      <c r="S586">
        <v>1.1300197299999999</v>
      </c>
    </row>
    <row r="587" spans="14:19" x14ac:dyDescent="0.4">
      <c r="N587">
        <v>4920</v>
      </c>
      <c r="O587">
        <v>26.019630249999999</v>
      </c>
      <c r="P587">
        <v>5293.76</v>
      </c>
      <c r="Q587">
        <v>10.734426945999999</v>
      </c>
      <c r="R587">
        <v>4920</v>
      </c>
      <c r="S587">
        <v>1.130395155</v>
      </c>
    </row>
    <row r="588" spans="14:19" x14ac:dyDescent="0.4">
      <c r="N588">
        <v>4925</v>
      </c>
      <c r="O588">
        <v>26.019822420000001</v>
      </c>
      <c r="P588">
        <v>5299.4</v>
      </c>
      <c r="Q588">
        <v>10.736261103</v>
      </c>
      <c r="R588">
        <v>4925</v>
      </c>
      <c r="S588">
        <v>1.130696927</v>
      </c>
    </row>
    <row r="589" spans="14:19" x14ac:dyDescent="0.4">
      <c r="N589">
        <v>4930</v>
      </c>
      <c r="O589">
        <v>26.01914769</v>
      </c>
      <c r="P589">
        <v>5305.04</v>
      </c>
      <c r="Q589">
        <v>10.737498646000001</v>
      </c>
      <c r="R589">
        <v>4930</v>
      </c>
      <c r="S589">
        <v>1.1309325079999999</v>
      </c>
    </row>
    <row r="590" spans="14:19" x14ac:dyDescent="0.4">
      <c r="N590">
        <v>4935</v>
      </c>
      <c r="O590">
        <v>26.0185</v>
      </c>
      <c r="P590">
        <v>5310.68</v>
      </c>
      <c r="Q590">
        <v>10.738005918000001</v>
      </c>
      <c r="R590">
        <v>4935</v>
      </c>
      <c r="S590">
        <v>1.1311209209999999</v>
      </c>
    </row>
    <row r="591" spans="14:19" x14ac:dyDescent="0.4">
      <c r="N591">
        <v>4940</v>
      </c>
      <c r="O591">
        <v>26.01861851</v>
      </c>
      <c r="P591">
        <v>5316.32</v>
      </c>
      <c r="Q591">
        <v>10.737710395000001</v>
      </c>
      <c r="R591">
        <v>4940</v>
      </c>
      <c r="S591">
        <v>1.131289813</v>
      </c>
    </row>
    <row r="592" spans="14:19" x14ac:dyDescent="0.4">
      <c r="N592">
        <v>4945</v>
      </c>
      <c r="O592">
        <v>26.019414950000002</v>
      </c>
      <c r="P592">
        <v>5321.96</v>
      </c>
      <c r="Q592">
        <v>10.736621080000001</v>
      </c>
      <c r="R592">
        <v>4945</v>
      </c>
      <c r="S592">
        <v>1.131470722</v>
      </c>
    </row>
    <row r="593" spans="14:19" x14ac:dyDescent="0.4">
      <c r="N593">
        <v>4950</v>
      </c>
      <c r="O593">
        <v>26.020037720000001</v>
      </c>
      <c r="P593">
        <v>5327.6</v>
      </c>
      <c r="Q593">
        <v>10.734835851</v>
      </c>
      <c r="R593">
        <v>4950</v>
      </c>
      <c r="S593">
        <v>1.13169992</v>
      </c>
    </row>
    <row r="594" spans="14:19" x14ac:dyDescent="0.4">
      <c r="N594">
        <v>4955</v>
      </c>
      <c r="O594">
        <v>26.01961957</v>
      </c>
      <c r="P594">
        <v>5333.24</v>
      </c>
      <c r="Q594">
        <v>10.732534775</v>
      </c>
      <c r="R594">
        <v>4955</v>
      </c>
      <c r="S594">
        <v>1.1319915519999999</v>
      </c>
    </row>
    <row r="595" spans="14:19" x14ac:dyDescent="0.4">
      <c r="N595">
        <v>4960</v>
      </c>
      <c r="O595">
        <v>26.018809610000002</v>
      </c>
      <c r="P595">
        <v>5338.88</v>
      </c>
      <c r="Q595">
        <v>10.729960734</v>
      </c>
      <c r="R595">
        <v>4960</v>
      </c>
      <c r="S595">
        <v>1.13234028</v>
      </c>
    </row>
    <row r="596" spans="14:19" x14ac:dyDescent="0.4">
      <c r="N596">
        <v>4965</v>
      </c>
      <c r="O596">
        <v>26.01820996</v>
      </c>
      <c r="P596">
        <v>5344.52</v>
      </c>
      <c r="Q596">
        <v>10.727390449</v>
      </c>
      <c r="R596">
        <v>4965</v>
      </c>
      <c r="S596">
        <v>1.132725462</v>
      </c>
    </row>
    <row r="597" spans="14:19" x14ac:dyDescent="0.4">
      <c r="N597">
        <v>4970</v>
      </c>
      <c r="O597">
        <v>26.018187900000001</v>
      </c>
      <c r="P597">
        <v>5350.16</v>
      </c>
      <c r="Q597">
        <v>10.725100150999999</v>
      </c>
      <c r="R597">
        <v>4970</v>
      </c>
      <c r="S597">
        <v>1.133112812</v>
      </c>
    </row>
    <row r="598" spans="14:19" x14ac:dyDescent="0.4">
      <c r="N598">
        <v>4975</v>
      </c>
      <c r="O598">
        <v>26.018759429999999</v>
      </c>
      <c r="P598">
        <v>5355.8</v>
      </c>
      <c r="Q598">
        <v>10.723330714999999</v>
      </c>
      <c r="R598">
        <v>4975</v>
      </c>
      <c r="S598">
        <v>1.1334594039999999</v>
      </c>
    </row>
    <row r="599" spans="14:19" x14ac:dyDescent="0.4">
      <c r="N599">
        <v>4980</v>
      </c>
      <c r="O599">
        <v>26.01967402</v>
      </c>
      <c r="P599">
        <v>5361.44</v>
      </c>
      <c r="Q599">
        <v>10.722257125</v>
      </c>
      <c r="R599">
        <v>4980</v>
      </c>
      <c r="S599">
        <v>1.133720061</v>
      </c>
    </row>
    <row r="600" spans="14:19" x14ac:dyDescent="0.4">
      <c r="N600">
        <v>4985</v>
      </c>
      <c r="O600">
        <v>26.020722060000001</v>
      </c>
      <c r="P600">
        <v>5367.08</v>
      </c>
      <c r="Q600">
        <v>10.721966778000001</v>
      </c>
      <c r="R600">
        <v>4985</v>
      </c>
      <c r="S600">
        <v>1.1338543169999999</v>
      </c>
    </row>
    <row r="601" spans="14:19" x14ac:dyDescent="0.4">
      <c r="N601">
        <v>4990</v>
      </c>
      <c r="O601">
        <v>26.02215979</v>
      </c>
      <c r="P601">
        <v>5372.72</v>
      </c>
      <c r="Q601">
        <v>10.722450186</v>
      </c>
      <c r="R601">
        <v>4990</v>
      </c>
      <c r="S601">
        <v>1.133833047</v>
      </c>
    </row>
    <row r="602" spans="14:19" x14ac:dyDescent="0.4">
      <c r="N602">
        <v>4995</v>
      </c>
      <c r="O602">
        <v>26.02402811</v>
      </c>
      <c r="P602">
        <v>5378.36</v>
      </c>
      <c r="Q602">
        <v>10.723606188</v>
      </c>
      <c r="R602">
        <v>4995</v>
      </c>
      <c r="S602">
        <v>1.133628021</v>
      </c>
    </row>
    <row r="603" spans="14:19" x14ac:dyDescent="0.4">
      <c r="N603">
        <v>5000</v>
      </c>
      <c r="O603">
        <v>26.025492530000001</v>
      </c>
      <c r="P603">
        <v>5384</v>
      </c>
      <c r="Q603">
        <v>10.725261703999999</v>
      </c>
      <c r="R603">
        <v>5000</v>
      </c>
      <c r="S603">
        <v>1.1332670330000001</v>
      </c>
    </row>
    <row r="604" spans="14:19" x14ac:dyDescent="0.4">
      <c r="N604">
        <v>5005</v>
      </c>
      <c r="O604">
        <v>26.025869749999998</v>
      </c>
      <c r="P604">
        <v>5389.64</v>
      </c>
      <c r="Q604">
        <v>10.727203596000001</v>
      </c>
      <c r="R604">
        <v>5005</v>
      </c>
      <c r="S604">
        <v>1.132791836</v>
      </c>
    </row>
    <row r="605" spans="14:19" x14ac:dyDescent="0.4">
      <c r="N605">
        <v>5010</v>
      </c>
      <c r="O605">
        <v>26.024843059999998</v>
      </c>
      <c r="P605">
        <v>5395.28</v>
      </c>
      <c r="Q605">
        <v>10.729217651000001</v>
      </c>
      <c r="R605">
        <v>5010</v>
      </c>
      <c r="S605">
        <v>1.1322506320000001</v>
      </c>
    </row>
    <row r="606" spans="14:19" x14ac:dyDescent="0.4">
      <c r="N606">
        <v>5015</v>
      </c>
      <c r="O606">
        <v>26.023003200000002</v>
      </c>
      <c r="P606">
        <v>5400.92</v>
      </c>
      <c r="Q606">
        <v>10.731127734999999</v>
      </c>
      <c r="R606">
        <v>5015</v>
      </c>
      <c r="S606">
        <v>1.1316985589999999</v>
      </c>
    </row>
    <row r="607" spans="14:19" x14ac:dyDescent="0.4">
      <c r="N607">
        <v>5020</v>
      </c>
      <c r="O607">
        <v>26.02154342</v>
      </c>
      <c r="P607">
        <v>5406.56</v>
      </c>
      <c r="Q607">
        <v>10.732827259</v>
      </c>
      <c r="R607">
        <v>5020</v>
      </c>
      <c r="S607">
        <v>1.1311919349999999</v>
      </c>
    </row>
    <row r="608" spans="14:19" x14ac:dyDescent="0.4">
      <c r="N608">
        <v>5025</v>
      </c>
      <c r="O608">
        <v>26.021509959999999</v>
      </c>
      <c r="P608">
        <v>5412.2</v>
      </c>
      <c r="Q608">
        <v>10.734295904</v>
      </c>
      <c r="R608">
        <v>5025</v>
      </c>
      <c r="S608">
        <v>1.130782849</v>
      </c>
    </row>
    <row r="609" spans="14:19" x14ac:dyDescent="0.4">
      <c r="N609">
        <v>5030</v>
      </c>
      <c r="O609">
        <v>26.023108539999999</v>
      </c>
      <c r="P609">
        <v>5417.84</v>
      </c>
      <c r="Q609">
        <v>10.735597027000001</v>
      </c>
      <c r="R609">
        <v>5030</v>
      </c>
      <c r="S609">
        <v>1.130514504</v>
      </c>
    </row>
    <row r="610" spans="14:19" x14ac:dyDescent="0.4">
      <c r="N610">
        <v>5035</v>
      </c>
      <c r="O610">
        <v>26.025581849999998</v>
      </c>
      <c r="P610">
        <v>5423.48</v>
      </c>
      <c r="Q610">
        <v>10.736855186</v>
      </c>
      <c r="R610">
        <v>5035</v>
      </c>
      <c r="S610">
        <v>1.130417607</v>
      </c>
    </row>
    <row r="611" spans="14:19" x14ac:dyDescent="0.4">
      <c r="N611">
        <v>5040</v>
      </c>
      <c r="O611">
        <v>26.027628109999998</v>
      </c>
      <c r="P611">
        <v>5429.12</v>
      </c>
      <c r="Q611">
        <v>10.738217815</v>
      </c>
      <c r="R611">
        <v>5040</v>
      </c>
      <c r="S611">
        <v>1.1305253260000001</v>
      </c>
    </row>
    <row r="612" spans="14:19" x14ac:dyDescent="0.4">
      <c r="N612">
        <v>5045</v>
      </c>
      <c r="O612">
        <v>26.02918541</v>
      </c>
      <c r="P612">
        <v>5434.76</v>
      </c>
      <c r="Q612">
        <v>10.739809212000001</v>
      </c>
      <c r="R612">
        <v>5045</v>
      </c>
      <c r="S612">
        <v>1.130822204</v>
      </c>
    </row>
    <row r="613" spans="14:19" x14ac:dyDescent="0.4">
      <c r="N613">
        <v>5050</v>
      </c>
      <c r="O613">
        <v>26.0306274</v>
      </c>
      <c r="P613">
        <v>5440.4</v>
      </c>
      <c r="Q613">
        <v>10.741687554</v>
      </c>
      <c r="R613">
        <v>5050</v>
      </c>
      <c r="S613">
        <v>1.1312764259999999</v>
      </c>
    </row>
    <row r="614" spans="14:19" x14ac:dyDescent="0.4">
      <c r="N614">
        <v>5055</v>
      </c>
      <c r="O614">
        <v>26.032169750000001</v>
      </c>
      <c r="P614">
        <v>5446.04</v>
      </c>
      <c r="Q614">
        <v>10.743815644</v>
      </c>
      <c r="R614">
        <v>5055</v>
      </c>
      <c r="S614">
        <v>1.1318530410000001</v>
      </c>
    </row>
    <row r="615" spans="14:19" x14ac:dyDescent="0.4">
      <c r="N615">
        <v>5060</v>
      </c>
      <c r="O615">
        <v>26.033867969999999</v>
      </c>
      <c r="P615">
        <v>5451.68</v>
      </c>
      <c r="Q615">
        <v>10.746053406</v>
      </c>
      <c r="R615">
        <v>5060</v>
      </c>
      <c r="S615">
        <v>1.132508761</v>
      </c>
    </row>
    <row r="616" spans="14:19" x14ac:dyDescent="0.4">
      <c r="N616">
        <v>5065</v>
      </c>
      <c r="O616">
        <v>26.035684700000001</v>
      </c>
      <c r="P616">
        <v>5457.32</v>
      </c>
      <c r="Q616">
        <v>10.748175202000001</v>
      </c>
      <c r="R616">
        <v>5065</v>
      </c>
      <c r="S616">
        <v>1.1331958820000001</v>
      </c>
    </row>
    <row r="617" spans="14:19" x14ac:dyDescent="0.4">
      <c r="N617">
        <v>5070</v>
      </c>
      <c r="O617">
        <v>26.037632030000001</v>
      </c>
      <c r="P617">
        <v>5462.96</v>
      </c>
      <c r="Q617">
        <v>10.749908999000001</v>
      </c>
      <c r="R617">
        <v>5070</v>
      </c>
      <c r="S617">
        <v>1.1338665809999999</v>
      </c>
    </row>
    <row r="618" spans="14:19" x14ac:dyDescent="0.4">
      <c r="N618">
        <v>5075</v>
      </c>
      <c r="O618">
        <v>26.039797870000001</v>
      </c>
      <c r="P618">
        <v>5468.6</v>
      </c>
      <c r="Q618">
        <v>10.75098891</v>
      </c>
      <c r="R618">
        <v>5075</v>
      </c>
      <c r="S618">
        <v>1.134477312</v>
      </c>
    </row>
    <row r="619" spans="14:19" x14ac:dyDescent="0.4">
      <c r="N619">
        <v>5080</v>
      </c>
      <c r="O619">
        <v>26.042068329999999</v>
      </c>
      <c r="P619">
        <v>5474.24</v>
      </c>
      <c r="Q619">
        <v>10.751209097</v>
      </c>
      <c r="R619">
        <v>5080</v>
      </c>
      <c r="S619">
        <v>1.1349929759999999</v>
      </c>
    </row>
    <row r="620" spans="14:19" x14ac:dyDescent="0.4">
      <c r="N620">
        <v>5085</v>
      </c>
      <c r="O620">
        <v>26.04349182</v>
      </c>
      <c r="P620">
        <v>5479.88</v>
      </c>
      <c r="Q620">
        <v>10.750466565</v>
      </c>
      <c r="R620">
        <v>5085</v>
      </c>
      <c r="S620">
        <v>1.135379742</v>
      </c>
    </row>
    <row r="621" spans="14:19" x14ac:dyDescent="0.4">
      <c r="N621">
        <v>5090</v>
      </c>
      <c r="O621">
        <v>26.043600000000001</v>
      </c>
      <c r="P621">
        <v>5485.52</v>
      </c>
      <c r="Q621">
        <v>10.74878311</v>
      </c>
      <c r="R621">
        <v>5090</v>
      </c>
      <c r="S621">
        <v>1.13563609</v>
      </c>
    </row>
    <row r="622" spans="14:19" x14ac:dyDescent="0.4">
      <c r="N622">
        <v>5095</v>
      </c>
      <c r="O622">
        <v>26.042674730000002</v>
      </c>
      <c r="P622">
        <v>5491.16</v>
      </c>
      <c r="Q622">
        <v>10.746301961</v>
      </c>
      <c r="R622">
        <v>5095</v>
      </c>
      <c r="S622">
        <v>1.1357814980000001</v>
      </c>
    </row>
    <row r="623" spans="14:19" x14ac:dyDescent="0.4">
      <c r="N623">
        <v>5100</v>
      </c>
      <c r="O623">
        <v>26.041518150000002</v>
      </c>
      <c r="P623">
        <v>5496.8</v>
      </c>
      <c r="Q623">
        <v>10.743260934</v>
      </c>
      <c r="R623">
        <v>5100</v>
      </c>
      <c r="S623">
        <v>1.135838956</v>
      </c>
    </row>
    <row r="624" spans="14:19" x14ac:dyDescent="0.4">
      <c r="N624">
        <v>5105</v>
      </c>
      <c r="O624">
        <v>26.04065623</v>
      </c>
      <c r="P624">
        <v>5502.44</v>
      </c>
      <c r="Q624">
        <v>10.739949505</v>
      </c>
      <c r="R624">
        <v>5105</v>
      </c>
      <c r="S624">
        <v>1.1358370529999999</v>
      </c>
    </row>
    <row r="625" spans="14:19" x14ac:dyDescent="0.4">
      <c r="N625">
        <v>5110</v>
      </c>
      <c r="O625">
        <v>26.040299999999998</v>
      </c>
      <c r="P625">
        <v>5508.08</v>
      </c>
      <c r="Q625">
        <v>10.736660512</v>
      </c>
      <c r="R625">
        <v>5110</v>
      </c>
      <c r="S625">
        <v>1.1358051709999999</v>
      </c>
    </row>
    <row r="626" spans="14:19" x14ac:dyDescent="0.4">
      <c r="N626">
        <v>5115</v>
      </c>
      <c r="O626">
        <v>26.040327049999998</v>
      </c>
      <c r="P626">
        <v>5513.72</v>
      </c>
      <c r="Q626">
        <v>10.733647434</v>
      </c>
      <c r="R626">
        <v>5115</v>
      </c>
      <c r="S626">
        <v>1.1357689179999999</v>
      </c>
    </row>
    <row r="627" spans="14:19" x14ac:dyDescent="0.4">
      <c r="N627">
        <v>5120</v>
      </c>
      <c r="O627">
        <v>26.040351959999999</v>
      </c>
      <c r="P627">
        <v>5519.36</v>
      </c>
      <c r="Q627">
        <v>10.731095449</v>
      </c>
      <c r="R627">
        <v>5120</v>
      </c>
      <c r="S627">
        <v>1.1357463210000001</v>
      </c>
    </row>
    <row r="628" spans="14:19" x14ac:dyDescent="0.4">
      <c r="N628">
        <v>5125</v>
      </c>
      <c r="O628">
        <v>26.040060140000001</v>
      </c>
      <c r="P628">
        <v>5525</v>
      </c>
      <c r="Q628">
        <v>10.729109797</v>
      </c>
      <c r="R628">
        <v>5125</v>
      </c>
      <c r="S628">
        <v>1.1357452960000001</v>
      </c>
    </row>
    <row r="629" spans="14:19" x14ac:dyDescent="0.4">
      <c r="N629">
        <v>5130</v>
      </c>
      <c r="O629">
        <v>26.039348400000002</v>
      </c>
      <c r="P629">
        <v>5530.64</v>
      </c>
      <c r="Q629">
        <v>10.727719931999999</v>
      </c>
      <c r="R629">
        <v>5130</v>
      </c>
      <c r="S629">
        <v>1.1357628200000001</v>
      </c>
    </row>
    <row r="630" spans="14:19" x14ac:dyDescent="0.4">
      <c r="N630">
        <v>5135</v>
      </c>
      <c r="O630">
        <v>26.0383879</v>
      </c>
      <c r="P630">
        <v>5536.28</v>
      </c>
      <c r="Q630">
        <v>10.726894097000001</v>
      </c>
      <c r="R630">
        <v>5135</v>
      </c>
      <c r="S630">
        <v>1.1357809270000001</v>
      </c>
    </row>
    <row r="631" spans="14:19" x14ac:dyDescent="0.4">
      <c r="N631">
        <v>5140</v>
      </c>
      <c r="O631">
        <v>26.037624910000002</v>
      </c>
      <c r="P631">
        <v>5541.92</v>
      </c>
      <c r="Q631">
        <v>10.726557412</v>
      </c>
      <c r="R631">
        <v>5140</v>
      </c>
      <c r="S631">
        <v>1.13577872</v>
      </c>
    </row>
    <row r="632" spans="14:19" x14ac:dyDescent="0.4">
      <c r="N632">
        <v>5145</v>
      </c>
      <c r="O632">
        <v>26.037460849999999</v>
      </c>
      <c r="P632">
        <v>5547.56</v>
      </c>
      <c r="Q632">
        <v>10.726607596999999</v>
      </c>
      <c r="R632">
        <v>5145</v>
      </c>
      <c r="S632">
        <v>1.1357379910000001</v>
      </c>
    </row>
    <row r="633" spans="14:19" x14ac:dyDescent="0.4">
      <c r="N633">
        <v>5150</v>
      </c>
      <c r="O633">
        <v>26.038247330000001</v>
      </c>
      <c r="P633">
        <v>5553.2</v>
      </c>
      <c r="Q633">
        <v>10.726925279</v>
      </c>
      <c r="R633">
        <v>5150</v>
      </c>
      <c r="S633">
        <v>1.1356461360000001</v>
      </c>
    </row>
    <row r="634" spans="14:19" x14ac:dyDescent="0.4">
      <c r="N634">
        <v>5155</v>
      </c>
      <c r="O634">
        <v>26.040008539999999</v>
      </c>
      <c r="P634">
        <v>5558.84</v>
      </c>
      <c r="Q634">
        <v>10.727379349</v>
      </c>
      <c r="R634">
        <v>5155</v>
      </c>
      <c r="S634">
        <v>1.135499093</v>
      </c>
    </row>
    <row r="635" spans="14:19" x14ac:dyDescent="0.4">
      <c r="N635">
        <v>5160</v>
      </c>
      <c r="O635">
        <v>26.042488259999999</v>
      </c>
      <c r="P635">
        <v>5564.48</v>
      </c>
      <c r="Q635">
        <v>10.727830493000001</v>
      </c>
      <c r="R635">
        <v>5160</v>
      </c>
      <c r="S635">
        <v>1.1353029210000001</v>
      </c>
    </row>
    <row r="636" spans="14:19" x14ac:dyDescent="0.4">
      <c r="N636">
        <v>5165</v>
      </c>
      <c r="O636">
        <v>26.045318510000001</v>
      </c>
      <c r="P636">
        <v>5570.12</v>
      </c>
      <c r="Q636">
        <v>10.728136810000001</v>
      </c>
      <c r="R636">
        <v>5165</v>
      </c>
      <c r="S636">
        <v>1.135073877</v>
      </c>
    </row>
    <row r="637" spans="14:19" x14ac:dyDescent="0.4">
      <c r="N637">
        <v>5170</v>
      </c>
      <c r="O637">
        <v>26.048030959999998</v>
      </c>
      <c r="P637">
        <v>5575.76</v>
      </c>
      <c r="Q637">
        <v>10.72816416</v>
      </c>
      <c r="R637">
        <v>5170</v>
      </c>
      <c r="S637">
        <v>1.134836956</v>
      </c>
    </row>
    <row r="638" spans="14:19" x14ac:dyDescent="0.4">
      <c r="N638">
        <v>5175</v>
      </c>
      <c r="O638">
        <v>26.050077219999999</v>
      </c>
      <c r="P638">
        <v>5581.4</v>
      </c>
      <c r="Q638">
        <v>10.72780103</v>
      </c>
      <c r="R638">
        <v>5175</v>
      </c>
      <c r="S638">
        <v>1.134627233</v>
      </c>
    </row>
    <row r="639" spans="14:19" x14ac:dyDescent="0.4">
      <c r="N639">
        <v>5180</v>
      </c>
      <c r="O639">
        <v>26.050952670000001</v>
      </c>
      <c r="P639">
        <v>5587.04</v>
      </c>
      <c r="Q639">
        <v>10.726974566999999</v>
      </c>
      <c r="R639">
        <v>5180</v>
      </c>
      <c r="S639">
        <v>1.1344837830000001</v>
      </c>
    </row>
    <row r="640" spans="14:19" x14ac:dyDescent="0.4">
      <c r="N640">
        <v>5185</v>
      </c>
      <c r="O640">
        <v>26.050591820000001</v>
      </c>
      <c r="P640">
        <v>5592.68</v>
      </c>
      <c r="Q640">
        <v>10.725662364</v>
      </c>
      <c r="R640">
        <v>5185</v>
      </c>
      <c r="S640">
        <v>1.1344293519999999</v>
      </c>
    </row>
    <row r="641" spans="14:19" x14ac:dyDescent="0.4">
      <c r="N641">
        <v>5190</v>
      </c>
      <c r="O641">
        <v>26.04892242</v>
      </c>
      <c r="P641">
        <v>5598.32</v>
      </c>
      <c r="Q641">
        <v>10.723894612</v>
      </c>
      <c r="R641">
        <v>5190</v>
      </c>
      <c r="S641">
        <v>1.134478731</v>
      </c>
    </row>
    <row r="642" spans="14:19" x14ac:dyDescent="0.4">
      <c r="N642">
        <v>5195</v>
      </c>
      <c r="O642">
        <v>26.04618078</v>
      </c>
      <c r="P642">
        <v>5603.96</v>
      </c>
      <c r="Q642">
        <v>10.721743638</v>
      </c>
      <c r="R642">
        <v>5195</v>
      </c>
      <c r="S642">
        <v>1.1346351530000001</v>
      </c>
    </row>
    <row r="643" spans="14:19" x14ac:dyDescent="0.4">
      <c r="N643">
        <v>5200</v>
      </c>
      <c r="O643">
        <v>26.04301744</v>
      </c>
      <c r="P643">
        <v>5609.6</v>
      </c>
      <c r="Q643">
        <v>10.71930195</v>
      </c>
      <c r="R643">
        <v>5200</v>
      </c>
      <c r="S643">
        <v>1.134890052</v>
      </c>
    </row>
    <row r="644" spans="14:19" x14ac:dyDescent="0.4">
      <c r="N644">
        <v>5205</v>
      </c>
      <c r="O644">
        <v>26.040330610000002</v>
      </c>
      <c r="P644">
        <v>5615.24</v>
      </c>
      <c r="Q644">
        <v>10.716654403</v>
      </c>
      <c r="R644">
        <v>5205</v>
      </c>
      <c r="S644">
        <v>1.135224244</v>
      </c>
    </row>
    <row r="645" spans="14:19" x14ac:dyDescent="0.4">
      <c r="N645">
        <v>5210</v>
      </c>
      <c r="O645">
        <v>26.03896975</v>
      </c>
      <c r="P645">
        <v>5620.88</v>
      </c>
      <c r="Q645">
        <v>10.713853274</v>
      </c>
      <c r="R645">
        <v>5210</v>
      </c>
      <c r="S645">
        <v>1.1356103660000001</v>
      </c>
    </row>
    <row r="646" spans="14:19" x14ac:dyDescent="0.4">
      <c r="N646">
        <v>5215</v>
      </c>
      <c r="O646">
        <v>26.039440930000001</v>
      </c>
      <c r="P646">
        <v>5626.52</v>
      </c>
      <c r="Q646">
        <v>10.710905638</v>
      </c>
      <c r="R646">
        <v>5215</v>
      </c>
      <c r="S646">
        <v>1.1360162789999999</v>
      </c>
    </row>
    <row r="647" spans="14:19" x14ac:dyDescent="0.4">
      <c r="N647">
        <v>5220</v>
      </c>
      <c r="O647">
        <v>26.041398220000001</v>
      </c>
      <c r="P647">
        <v>5632.16</v>
      </c>
      <c r="Q647">
        <v>10.707779949000001</v>
      </c>
      <c r="R647">
        <v>5220</v>
      </c>
      <c r="S647">
        <v>1.1364062909999999</v>
      </c>
    </row>
    <row r="648" spans="14:19" x14ac:dyDescent="0.4">
      <c r="N648">
        <v>5225</v>
      </c>
      <c r="O648">
        <v>26.043692879999998</v>
      </c>
      <c r="P648">
        <v>5637.8</v>
      </c>
      <c r="Q648">
        <v>10.704433460000001</v>
      </c>
      <c r="R648">
        <v>5225</v>
      </c>
      <c r="S648">
        <v>1.13674557</v>
      </c>
    </row>
    <row r="649" spans="14:19" x14ac:dyDescent="0.4">
      <c r="N649">
        <v>5230</v>
      </c>
      <c r="O649">
        <v>26.045566189999999</v>
      </c>
      <c r="P649">
        <v>5643.44</v>
      </c>
      <c r="Q649">
        <v>10.700855732000001</v>
      </c>
      <c r="R649">
        <v>5230</v>
      </c>
      <c r="S649">
        <v>1.1370183110000001</v>
      </c>
    </row>
    <row r="650" spans="14:19" x14ac:dyDescent="0.4">
      <c r="N650">
        <v>5235</v>
      </c>
      <c r="O650">
        <v>26.046971889999998</v>
      </c>
      <c r="P650">
        <v>5649.08</v>
      </c>
      <c r="Q650">
        <v>10.697117527</v>
      </c>
      <c r="R650">
        <v>5235</v>
      </c>
      <c r="S650">
        <v>1.137217259</v>
      </c>
    </row>
    <row r="651" spans="14:19" x14ac:dyDescent="0.4">
      <c r="N651">
        <v>5240</v>
      </c>
      <c r="O651">
        <v>26.0480637</v>
      </c>
      <c r="P651">
        <v>5654.72</v>
      </c>
      <c r="Q651">
        <v>10.693411061000001</v>
      </c>
      <c r="R651">
        <v>5240</v>
      </c>
      <c r="S651">
        <v>1.1373445040000001</v>
      </c>
    </row>
    <row r="652" spans="14:19" x14ac:dyDescent="0.4">
      <c r="N652">
        <v>5245</v>
      </c>
      <c r="O652">
        <v>26.049002139999999</v>
      </c>
      <c r="P652">
        <v>5660.36</v>
      </c>
      <c r="Q652">
        <v>10.690067821</v>
      </c>
      <c r="R652">
        <v>5245</v>
      </c>
      <c r="S652">
        <v>1.137410029</v>
      </c>
    </row>
    <row r="653" spans="14:19" x14ac:dyDescent="0.4">
      <c r="N653">
        <v>5250</v>
      </c>
      <c r="O653">
        <v>26.049775090000001</v>
      </c>
      <c r="P653">
        <v>5666</v>
      </c>
      <c r="Q653">
        <v>10.687544332</v>
      </c>
      <c r="R653">
        <v>5250</v>
      </c>
      <c r="S653">
        <v>1.1374295270000001</v>
      </c>
    </row>
    <row r="654" spans="14:19" x14ac:dyDescent="0.4">
      <c r="N654">
        <v>5255</v>
      </c>
      <c r="O654">
        <v>26.0502</v>
      </c>
      <c r="P654">
        <v>5671.64</v>
      </c>
      <c r="Q654">
        <v>10.686373451</v>
      </c>
      <c r="R654">
        <v>5255</v>
      </c>
      <c r="S654">
        <v>1.137421754</v>
      </c>
    </row>
    <row r="655" spans="14:19" x14ac:dyDescent="0.4">
      <c r="N655">
        <v>5260</v>
      </c>
      <c r="O655">
        <v>26.050157299999999</v>
      </c>
      <c r="P655">
        <v>5677.28</v>
      </c>
      <c r="Q655">
        <v>10.687087153</v>
      </c>
      <c r="R655">
        <v>5260</v>
      </c>
      <c r="S655">
        <v>1.137405722</v>
      </c>
    </row>
    <row r="656" spans="14:19" x14ac:dyDescent="0.4">
      <c r="N656">
        <v>5265</v>
      </c>
      <c r="O656">
        <v>26.049623489999998</v>
      </c>
      <c r="P656">
        <v>5682.92</v>
      </c>
      <c r="Q656">
        <v>10.690124351</v>
      </c>
      <c r="R656">
        <v>5265</v>
      </c>
      <c r="S656">
        <v>1.137399048</v>
      </c>
    </row>
    <row r="657" spans="14:19" x14ac:dyDescent="0.4">
      <c r="N657">
        <v>5270</v>
      </c>
      <c r="O657">
        <v>26.049259790000001</v>
      </c>
      <c r="P657">
        <v>5688.56</v>
      </c>
      <c r="Q657">
        <v>10.695741898</v>
      </c>
      <c r="R657">
        <v>5270</v>
      </c>
      <c r="S657">
        <v>1.137415002</v>
      </c>
    </row>
    <row r="658" spans="14:19" x14ac:dyDescent="0.4">
      <c r="N658">
        <v>5275</v>
      </c>
      <c r="O658">
        <v>26.049644130000001</v>
      </c>
      <c r="P658">
        <v>5694.2</v>
      </c>
      <c r="Q658">
        <v>10.703947507000001</v>
      </c>
      <c r="R658">
        <v>5275</v>
      </c>
      <c r="S658">
        <v>1.137454494</v>
      </c>
    </row>
    <row r="659" spans="14:19" x14ac:dyDescent="0.4">
      <c r="N659">
        <v>5280</v>
      </c>
      <c r="O659">
        <v>26.05080783</v>
      </c>
      <c r="P659">
        <v>5699.84</v>
      </c>
      <c r="Q659">
        <v>10.714469457</v>
      </c>
      <c r="R659">
        <v>5280</v>
      </c>
      <c r="S659">
        <v>1.1375128990000001</v>
      </c>
    </row>
    <row r="660" spans="14:19" x14ac:dyDescent="0.4">
      <c r="N660">
        <v>5285</v>
      </c>
      <c r="O660">
        <v>26.052335230000001</v>
      </c>
      <c r="P660">
        <v>5705.48</v>
      </c>
      <c r="Q660">
        <v>10.72677064</v>
      </c>
      <c r="R660">
        <v>5285</v>
      </c>
      <c r="S660">
        <v>1.1375803840000001</v>
      </c>
    </row>
    <row r="661" spans="14:19" x14ac:dyDescent="0.4">
      <c r="N661">
        <v>5290</v>
      </c>
      <c r="O661">
        <v>26.053568330000001</v>
      </c>
      <c r="P661">
        <v>5711.12</v>
      </c>
      <c r="Q661">
        <v>10.740105345</v>
      </c>
      <c r="R661">
        <v>5290</v>
      </c>
      <c r="S661">
        <v>1.137643612</v>
      </c>
    </row>
    <row r="662" spans="14:19" x14ac:dyDescent="0.4">
      <c r="N662">
        <v>5295</v>
      </c>
      <c r="O662">
        <v>26.054099999999998</v>
      </c>
      <c r="P662">
        <v>5716.76</v>
      </c>
      <c r="Q662">
        <v>10.753608361</v>
      </c>
      <c r="R662">
        <v>5295</v>
      </c>
      <c r="S662">
        <v>1.1376878269999999</v>
      </c>
    </row>
    <row r="663" spans="14:19" x14ac:dyDescent="0.4">
      <c r="N663">
        <v>5300</v>
      </c>
      <c r="O663">
        <v>26.054024559999998</v>
      </c>
      <c r="P663">
        <v>5722.4</v>
      </c>
      <c r="Q663">
        <v>10.766399519</v>
      </c>
      <c r="R663">
        <v>5300</v>
      </c>
      <c r="S663">
        <v>1.137699105</v>
      </c>
    </row>
    <row r="664" spans="14:19" x14ac:dyDescent="0.4">
      <c r="N664">
        <v>5305</v>
      </c>
      <c r="O664">
        <v>26.05370783</v>
      </c>
      <c r="P664">
        <v>5728.04</v>
      </c>
      <c r="Q664">
        <v>10.777684193000001</v>
      </c>
      <c r="R664">
        <v>5305</v>
      </c>
      <c r="S664">
        <v>1.137666568</v>
      </c>
    </row>
    <row r="665" spans="14:19" x14ac:dyDescent="0.4">
      <c r="N665">
        <v>5310</v>
      </c>
      <c r="O665">
        <v>26.053796800000001</v>
      </c>
      <c r="P665">
        <v>5733.68</v>
      </c>
      <c r="Q665">
        <v>10.78683199</v>
      </c>
      <c r="R665">
        <v>5310</v>
      </c>
      <c r="S665">
        <v>1.1375823860000001</v>
      </c>
    </row>
    <row r="666" spans="14:19" x14ac:dyDescent="0.4">
      <c r="N666">
        <v>5315</v>
      </c>
      <c r="O666">
        <v>26.05448612</v>
      </c>
      <c r="P666">
        <v>5739.32</v>
      </c>
      <c r="Q666">
        <v>10.793421520000001</v>
      </c>
      <c r="R666">
        <v>5315</v>
      </c>
      <c r="S666">
        <v>1.1374463589999999</v>
      </c>
    </row>
    <row r="667" spans="14:19" x14ac:dyDescent="0.4">
      <c r="N667">
        <v>5320</v>
      </c>
      <c r="O667">
        <v>26.05564626</v>
      </c>
      <c r="P667">
        <v>5744.96</v>
      </c>
      <c r="Q667">
        <v>10.797247226</v>
      </c>
      <c r="R667">
        <v>5320</v>
      </c>
      <c r="S667">
        <v>1.137274237</v>
      </c>
    </row>
    <row r="668" spans="14:19" x14ac:dyDescent="0.4">
      <c r="N668">
        <v>5325</v>
      </c>
      <c r="O668">
        <v>26.057082919999999</v>
      </c>
      <c r="P668">
        <v>5750.6</v>
      </c>
      <c r="Q668">
        <v>10.798292862</v>
      </c>
      <c r="R668">
        <v>5325</v>
      </c>
      <c r="S668">
        <v>1.1370817390000001</v>
      </c>
    </row>
    <row r="669" spans="14:19" x14ac:dyDescent="0.4">
      <c r="N669">
        <v>5330</v>
      </c>
      <c r="O669">
        <v>26.058806050000001</v>
      </c>
      <c r="P669">
        <v>5756.24</v>
      </c>
      <c r="Q669">
        <v>10.796683270999999</v>
      </c>
      <c r="R669">
        <v>5330</v>
      </c>
      <c r="S669">
        <v>1.136887454</v>
      </c>
    </row>
    <row r="670" spans="14:19" x14ac:dyDescent="0.4">
      <c r="N670">
        <v>5335</v>
      </c>
      <c r="O670">
        <v>26.06071601</v>
      </c>
      <c r="P670">
        <v>5761.88</v>
      </c>
      <c r="Q670">
        <v>10.792629972</v>
      </c>
      <c r="R670">
        <v>5335</v>
      </c>
      <c r="S670">
        <v>1.136710514</v>
      </c>
    </row>
    <row r="671" spans="14:19" x14ac:dyDescent="0.4">
      <c r="N671">
        <v>5340</v>
      </c>
      <c r="O671">
        <v>26.062489679999999</v>
      </c>
      <c r="P671">
        <v>5767.52</v>
      </c>
      <c r="Q671">
        <v>10.786385744</v>
      </c>
      <c r="R671">
        <v>5340</v>
      </c>
      <c r="S671">
        <v>1.136568276</v>
      </c>
    </row>
    <row r="672" spans="14:19" x14ac:dyDescent="0.4">
      <c r="N672">
        <v>5345</v>
      </c>
      <c r="O672">
        <v>26.063600000000001</v>
      </c>
      <c r="P672">
        <v>5773.16</v>
      </c>
      <c r="Q672">
        <v>10.778219266000001</v>
      </c>
      <c r="R672">
        <v>5345</v>
      </c>
      <c r="S672">
        <v>1.1364743020000001</v>
      </c>
    </row>
    <row r="673" spans="14:19" x14ac:dyDescent="0.4">
      <c r="N673">
        <v>5350</v>
      </c>
      <c r="O673">
        <v>26.063454799999999</v>
      </c>
      <c r="P673">
        <v>5778.8</v>
      </c>
      <c r="Q673">
        <v>10.768413855</v>
      </c>
      <c r="R673">
        <v>5350</v>
      </c>
      <c r="S673">
        <v>1.1364368069999999</v>
      </c>
    </row>
    <row r="674" spans="14:19" x14ac:dyDescent="0.4">
      <c r="N674">
        <v>5355</v>
      </c>
      <c r="O674">
        <v>26.061942349999999</v>
      </c>
      <c r="P674">
        <v>5784.44</v>
      </c>
      <c r="Q674">
        <v>10.757286497000001</v>
      </c>
      <c r="R674">
        <v>5355</v>
      </c>
      <c r="S674">
        <v>1.1364594429999999</v>
      </c>
    </row>
    <row r="675" spans="14:19" x14ac:dyDescent="0.4">
      <c r="N675">
        <v>5360</v>
      </c>
      <c r="O675">
        <v>26.059824559999999</v>
      </c>
      <c r="P675">
        <v>5790.08</v>
      </c>
      <c r="Q675">
        <v>10.745216750999999</v>
      </c>
      <c r="R675">
        <v>5360</v>
      </c>
      <c r="S675">
        <v>1.1365396160000001</v>
      </c>
    </row>
    <row r="676" spans="14:19" x14ac:dyDescent="0.4">
      <c r="N676">
        <v>5365</v>
      </c>
      <c r="O676">
        <v>26.057840209999998</v>
      </c>
      <c r="P676">
        <v>5795.72</v>
      </c>
      <c r="Q676">
        <v>10.732671526000001</v>
      </c>
      <c r="R676">
        <v>5365</v>
      </c>
      <c r="S676">
        <v>1.1366588959999999</v>
      </c>
    </row>
    <row r="677" spans="14:19" x14ac:dyDescent="0.4">
      <c r="N677">
        <v>5370</v>
      </c>
      <c r="O677">
        <v>26.056333810000002</v>
      </c>
      <c r="P677">
        <v>5801.36</v>
      </c>
      <c r="Q677">
        <v>10.720212244000001</v>
      </c>
      <c r="R677">
        <v>5370</v>
      </c>
      <c r="S677">
        <v>1.136802493</v>
      </c>
    </row>
    <row r="678" spans="14:19" x14ac:dyDescent="0.4">
      <c r="N678">
        <v>5375</v>
      </c>
      <c r="O678">
        <v>26.055533100000002</v>
      </c>
      <c r="P678">
        <v>5807</v>
      </c>
      <c r="Q678">
        <v>10.708475411</v>
      </c>
      <c r="R678">
        <v>5375</v>
      </c>
      <c r="S678">
        <v>1.1369545560000001</v>
      </c>
    </row>
    <row r="679" spans="14:19" x14ac:dyDescent="0.4">
      <c r="N679">
        <v>5380</v>
      </c>
      <c r="O679">
        <v>26.055596439999999</v>
      </c>
      <c r="P679">
        <v>5812.64</v>
      </c>
      <c r="Q679">
        <v>10.698124944</v>
      </c>
      <c r="R679">
        <v>5380</v>
      </c>
      <c r="S679">
        <v>1.137099751</v>
      </c>
    </row>
    <row r="680" spans="14:19" x14ac:dyDescent="0.4">
      <c r="N680">
        <v>5385</v>
      </c>
      <c r="O680">
        <v>26.056814240000001</v>
      </c>
      <c r="P680">
        <v>5818.28</v>
      </c>
      <c r="Q680">
        <v>10.689782739</v>
      </c>
      <c r="R680">
        <v>5385</v>
      </c>
      <c r="S680">
        <v>1.1372246880000001</v>
      </c>
    </row>
    <row r="681" spans="14:19" x14ac:dyDescent="0.4">
      <c r="N681">
        <v>5390</v>
      </c>
      <c r="O681">
        <v>26.059553380000001</v>
      </c>
      <c r="P681">
        <v>5823.92</v>
      </c>
      <c r="Q681">
        <v>10.683950698</v>
      </c>
      <c r="R681">
        <v>5390</v>
      </c>
      <c r="S681">
        <v>1.137319148</v>
      </c>
    </row>
    <row r="682" spans="14:19" x14ac:dyDescent="0.4">
      <c r="N682">
        <v>5395</v>
      </c>
      <c r="O682">
        <v>26.063864410000001</v>
      </c>
      <c r="P682">
        <v>5829.56</v>
      </c>
      <c r="Q682">
        <v>10.680940872000001</v>
      </c>
      <c r="R682">
        <v>5395</v>
      </c>
      <c r="S682">
        <v>1.137377098</v>
      </c>
    </row>
    <row r="683" spans="14:19" x14ac:dyDescent="0.4">
      <c r="N683">
        <v>5400</v>
      </c>
      <c r="O683">
        <v>26.069291459999999</v>
      </c>
      <c r="P683">
        <v>5835.2</v>
      </c>
      <c r="Q683">
        <v>10.680829513000001</v>
      </c>
      <c r="R683">
        <v>5400</v>
      </c>
      <c r="S683">
        <v>1.137396758</v>
      </c>
    </row>
    <row r="684" spans="14:19" x14ac:dyDescent="0.4">
      <c r="N684">
        <v>5405</v>
      </c>
      <c r="O684">
        <v>26.074631320000002</v>
      </c>
      <c r="P684">
        <v>5840.84</v>
      </c>
      <c r="Q684">
        <v>10.683445880000001</v>
      </c>
      <c r="R684">
        <v>5405</v>
      </c>
      <c r="S684">
        <v>1.137381867</v>
      </c>
    </row>
    <row r="685" spans="14:19" x14ac:dyDescent="0.4">
      <c r="N685">
        <v>5410</v>
      </c>
      <c r="O685">
        <v>26.078674729999999</v>
      </c>
      <c r="P685">
        <v>5846.48</v>
      </c>
      <c r="Q685">
        <v>10.688398973</v>
      </c>
      <c r="R685">
        <v>5410</v>
      </c>
      <c r="S685">
        <v>1.137349682</v>
      </c>
    </row>
    <row r="686" spans="14:19" x14ac:dyDescent="0.4">
      <c r="N686">
        <v>5415</v>
      </c>
      <c r="O686">
        <v>26.080872240000001</v>
      </c>
      <c r="P686">
        <v>5852.12</v>
      </c>
      <c r="Q686">
        <v>10.69513695</v>
      </c>
      <c r="R686">
        <v>5415</v>
      </c>
      <c r="S686">
        <v>1.1373171179999999</v>
      </c>
    </row>
    <row r="687" spans="14:19" x14ac:dyDescent="0.4">
      <c r="N687">
        <v>5420</v>
      </c>
      <c r="O687">
        <v>26.081337720000001</v>
      </c>
      <c r="P687">
        <v>5857.76</v>
      </c>
      <c r="Q687">
        <v>10.703027123</v>
      </c>
      <c r="R687">
        <v>5420</v>
      </c>
      <c r="S687">
        <v>1.1373035090000001</v>
      </c>
    </row>
    <row r="688" spans="14:19" x14ac:dyDescent="0.4">
      <c r="N688">
        <v>5425</v>
      </c>
      <c r="O688">
        <v>26.080640209999999</v>
      </c>
      <c r="P688">
        <v>5863.4</v>
      </c>
      <c r="Q688">
        <v>10.711440698000001</v>
      </c>
      <c r="R688">
        <v>5425</v>
      </c>
      <c r="S688">
        <v>1.1373284699999999</v>
      </c>
    </row>
    <row r="689" spans="14:19" x14ac:dyDescent="0.4">
      <c r="N689">
        <v>5430</v>
      </c>
      <c r="O689">
        <v>26.079515659999998</v>
      </c>
      <c r="P689">
        <v>5869.04</v>
      </c>
      <c r="Q689">
        <v>10.719826739</v>
      </c>
      <c r="R689">
        <v>5430</v>
      </c>
      <c r="S689">
        <v>1.1374095150000001</v>
      </c>
    </row>
    <row r="690" spans="14:19" x14ac:dyDescent="0.4">
      <c r="N690">
        <v>5435</v>
      </c>
      <c r="O690">
        <v>26.078532030000002</v>
      </c>
      <c r="P690">
        <v>5874.68</v>
      </c>
      <c r="Q690">
        <v>10.727763616000001</v>
      </c>
      <c r="R690">
        <v>5435</v>
      </c>
      <c r="S690">
        <v>1.137559658</v>
      </c>
    </row>
    <row r="691" spans="14:19" x14ac:dyDescent="0.4">
      <c r="N691">
        <v>5440</v>
      </c>
      <c r="O691">
        <v>26.077840210000002</v>
      </c>
      <c r="P691">
        <v>5880.32</v>
      </c>
      <c r="Q691">
        <v>10.734982323000001</v>
      </c>
      <c r="R691">
        <v>5440</v>
      </c>
      <c r="S691">
        <v>1.137785281</v>
      </c>
    </row>
    <row r="692" spans="14:19" x14ac:dyDescent="0.4">
      <c r="N692">
        <v>5445</v>
      </c>
      <c r="O692">
        <v>26.077306409999998</v>
      </c>
      <c r="P692">
        <v>5885.96</v>
      </c>
      <c r="Q692">
        <v>10.741362562999999</v>
      </c>
      <c r="R692">
        <v>5445</v>
      </c>
      <c r="S692">
        <v>1.138085368</v>
      </c>
    </row>
    <row r="693" spans="14:19" x14ac:dyDescent="0.4">
      <c r="N693">
        <v>5450</v>
      </c>
      <c r="O693">
        <v>26.0770363</v>
      </c>
      <c r="P693">
        <v>5891.6</v>
      </c>
      <c r="Q693">
        <v>10.746907818</v>
      </c>
      <c r="R693">
        <v>5450</v>
      </c>
      <c r="S693">
        <v>1.138452161</v>
      </c>
    </row>
    <row r="694" spans="14:19" x14ac:dyDescent="0.4">
      <c r="N694">
        <v>5455</v>
      </c>
      <c r="O694">
        <v>26.07684626</v>
      </c>
      <c r="P694">
        <v>5897.24</v>
      </c>
      <c r="Q694">
        <v>10.751708495000001</v>
      </c>
      <c r="R694">
        <v>5455</v>
      </c>
      <c r="S694">
        <v>1.138854136</v>
      </c>
    </row>
    <row r="695" spans="14:19" x14ac:dyDescent="0.4">
      <c r="N695">
        <v>5460</v>
      </c>
      <c r="O695">
        <v>26.076799999999999</v>
      </c>
      <c r="P695">
        <v>5902.88</v>
      </c>
      <c r="Q695">
        <v>10.755902484</v>
      </c>
      <c r="R695">
        <v>5460</v>
      </c>
      <c r="S695">
        <v>1.139265671</v>
      </c>
    </row>
    <row r="696" spans="14:19" x14ac:dyDescent="0.4">
      <c r="N696">
        <v>5465</v>
      </c>
      <c r="O696">
        <v>26.07652598</v>
      </c>
      <c r="P696">
        <v>5908.52</v>
      </c>
      <c r="Q696">
        <v>10.759640492999999</v>
      </c>
      <c r="R696">
        <v>5465</v>
      </c>
      <c r="S696">
        <v>1.139661211</v>
      </c>
    </row>
    <row r="697" spans="14:19" x14ac:dyDescent="0.4">
      <c r="N697">
        <v>5470</v>
      </c>
      <c r="O697">
        <v>26.075774729999999</v>
      </c>
      <c r="P697">
        <v>5914.16</v>
      </c>
      <c r="Q697">
        <v>10.763060435</v>
      </c>
      <c r="R697">
        <v>5470</v>
      </c>
      <c r="S697">
        <v>1.1400187500000001</v>
      </c>
    </row>
    <row r="698" spans="14:19" x14ac:dyDescent="0.4">
      <c r="N698">
        <v>5475</v>
      </c>
      <c r="O698">
        <v>26.074674380000001</v>
      </c>
      <c r="P698">
        <v>5919.8</v>
      </c>
      <c r="Q698">
        <v>10.766272099</v>
      </c>
      <c r="R698">
        <v>5475</v>
      </c>
      <c r="S698">
        <v>1.140322807</v>
      </c>
    </row>
    <row r="699" spans="14:19" x14ac:dyDescent="0.4">
      <c r="N699">
        <v>5480</v>
      </c>
      <c r="O699">
        <v>26.073669750000001</v>
      </c>
      <c r="P699">
        <v>5925.44</v>
      </c>
      <c r="Q699">
        <v>10.769351041</v>
      </c>
      <c r="R699">
        <v>5480</v>
      </c>
      <c r="S699">
        <v>1.1405665700000001</v>
      </c>
    </row>
    <row r="700" spans="14:19" x14ac:dyDescent="0.4">
      <c r="N700">
        <v>5485</v>
      </c>
      <c r="O700">
        <v>26.073221350000001</v>
      </c>
      <c r="P700">
        <v>5931.08</v>
      </c>
      <c r="Q700">
        <v>10.772339612</v>
      </c>
      <c r="R700">
        <v>5485</v>
      </c>
      <c r="S700">
        <v>1.1407529219999999</v>
      </c>
    </row>
    <row r="701" spans="14:19" x14ac:dyDescent="0.4">
      <c r="N701">
        <v>5490</v>
      </c>
      <c r="O701">
        <v>26.073399290000001</v>
      </c>
      <c r="P701">
        <v>5936.72</v>
      </c>
      <c r="Q701">
        <v>10.775252879</v>
      </c>
      <c r="R701">
        <v>5490</v>
      </c>
      <c r="S701">
        <v>1.1408941100000001</v>
      </c>
    </row>
    <row r="702" spans="14:19" x14ac:dyDescent="0.4">
      <c r="N702">
        <v>5495</v>
      </c>
      <c r="O702">
        <v>26.07402029</v>
      </c>
      <c r="P702">
        <v>5942.36</v>
      </c>
      <c r="Q702">
        <v>10.778087538999999</v>
      </c>
      <c r="R702">
        <v>5495</v>
      </c>
      <c r="S702">
        <v>1.141011869</v>
      </c>
    </row>
    <row r="703" spans="14:19" x14ac:dyDescent="0.4">
      <c r="N703">
        <v>5500</v>
      </c>
      <c r="O703">
        <v>26.07464306</v>
      </c>
      <c r="P703">
        <v>5948</v>
      </c>
      <c r="Q703">
        <v>10.780832169</v>
      </c>
      <c r="R703">
        <v>5500</v>
      </c>
      <c r="S703">
        <v>1.1411379239999999</v>
      </c>
    </row>
    <row r="704" spans="14:19" x14ac:dyDescent="0.4">
      <c r="N704">
        <v>5505</v>
      </c>
      <c r="O704">
        <v>26.07519929</v>
      </c>
      <c r="P704">
        <v>5953.64</v>
      </c>
      <c r="Q704">
        <v>10.783477055000001</v>
      </c>
      <c r="R704">
        <v>5505</v>
      </c>
      <c r="S704">
        <v>1.141296079</v>
      </c>
    </row>
    <row r="705" spans="14:19" x14ac:dyDescent="0.4">
      <c r="N705">
        <v>5510</v>
      </c>
      <c r="O705">
        <v>26.07578861</v>
      </c>
      <c r="P705">
        <v>5959.28</v>
      </c>
      <c r="Q705">
        <v>10.78602148</v>
      </c>
      <c r="R705">
        <v>5510</v>
      </c>
      <c r="S705">
        <v>1.1415053500000001</v>
      </c>
    </row>
    <row r="706" spans="14:19" x14ac:dyDescent="0.4">
      <c r="N706">
        <v>5515</v>
      </c>
      <c r="O706">
        <v>26.07658932</v>
      </c>
      <c r="P706">
        <v>5964.92</v>
      </c>
      <c r="Q706">
        <v>10.788476234999999</v>
      </c>
      <c r="R706">
        <v>5515</v>
      </c>
      <c r="S706">
        <v>1.1417778190000001</v>
      </c>
    </row>
    <row r="707" spans="14:19" x14ac:dyDescent="0.4">
      <c r="N707">
        <v>5520</v>
      </c>
      <c r="O707">
        <v>26.07753452</v>
      </c>
      <c r="P707">
        <v>5970.56</v>
      </c>
      <c r="Q707">
        <v>10.790859582</v>
      </c>
      <c r="R707">
        <v>5520</v>
      </c>
      <c r="S707">
        <v>1.142117474</v>
      </c>
    </row>
    <row r="708" spans="14:19" x14ac:dyDescent="0.4">
      <c r="N708">
        <v>5525</v>
      </c>
      <c r="O708">
        <v>26.078199999999999</v>
      </c>
      <c r="P708">
        <v>5976.2</v>
      </c>
      <c r="Q708">
        <v>10.793186365</v>
      </c>
      <c r="R708">
        <v>5525</v>
      </c>
      <c r="S708">
        <v>1.1425200390000001</v>
      </c>
    </row>
    <row r="709" spans="14:19" x14ac:dyDescent="0.4">
      <c r="N709">
        <v>5530</v>
      </c>
      <c r="O709">
        <v>26.078040569999999</v>
      </c>
      <c r="P709">
        <v>5981.84</v>
      </c>
      <c r="Q709">
        <v>10.795452199</v>
      </c>
      <c r="R709">
        <v>5530</v>
      </c>
      <c r="S709">
        <v>1.142973727</v>
      </c>
    </row>
    <row r="710" spans="14:19" x14ac:dyDescent="0.4">
      <c r="N710">
        <v>5535</v>
      </c>
      <c r="O710">
        <v>26.07679431</v>
      </c>
      <c r="P710">
        <v>5987.48</v>
      </c>
      <c r="Q710">
        <v>10.797617058</v>
      </c>
      <c r="R710">
        <v>5535</v>
      </c>
      <c r="S710">
        <v>1.143460761</v>
      </c>
    </row>
    <row r="711" spans="14:19" x14ac:dyDescent="0.4">
      <c r="N711">
        <v>5540</v>
      </c>
      <c r="O711">
        <v>26.07537082</v>
      </c>
      <c r="P711">
        <v>5993.12</v>
      </c>
      <c r="Q711">
        <v>10.799594296</v>
      </c>
      <c r="R711">
        <v>5540</v>
      </c>
      <c r="S711">
        <v>1.1439568870000001</v>
      </c>
    </row>
    <row r="712" spans="14:19" x14ac:dyDescent="0.4">
      <c r="N712">
        <v>5545</v>
      </c>
      <c r="O712">
        <v>26.07527829</v>
      </c>
      <c r="P712">
        <v>5998.76</v>
      </c>
      <c r="Q712">
        <v>10.801251241999999</v>
      </c>
      <c r="R712">
        <v>5545</v>
      </c>
      <c r="S712">
        <v>1.144434379</v>
      </c>
    </row>
    <row r="713" spans="14:19" x14ac:dyDescent="0.4">
      <c r="N713">
        <v>5550</v>
      </c>
      <c r="O713">
        <v>26.077721350000001</v>
      </c>
      <c r="P713">
        <v>6004.4</v>
      </c>
      <c r="Q713">
        <v>10.802425543</v>
      </c>
      <c r="R713">
        <v>5550</v>
      </c>
      <c r="S713">
        <v>1.1448721479999999</v>
      </c>
    </row>
    <row r="714" spans="14:19" x14ac:dyDescent="0.4">
      <c r="N714">
        <v>5555</v>
      </c>
      <c r="O714">
        <v>26.0825548</v>
      </c>
      <c r="P714">
        <v>6010.04</v>
      </c>
      <c r="Q714">
        <v>10.802957608</v>
      </c>
      <c r="R714">
        <v>5555</v>
      </c>
      <c r="S714">
        <v>1.1452521019999999</v>
      </c>
    </row>
    <row r="715" spans="14:19" x14ac:dyDescent="0.4">
      <c r="N715">
        <v>5560</v>
      </c>
      <c r="O715">
        <v>26.088337719999998</v>
      </c>
      <c r="P715">
        <v>6015.68</v>
      </c>
      <c r="Q715">
        <v>10.802734544</v>
      </c>
      <c r="R715">
        <v>5560</v>
      </c>
      <c r="S715">
        <v>1.145559716</v>
      </c>
    </row>
    <row r="716" spans="14:19" x14ac:dyDescent="0.4">
      <c r="N716">
        <v>5565</v>
      </c>
      <c r="O716">
        <v>26.092856579999999</v>
      </c>
      <c r="P716">
        <v>6021.32</v>
      </c>
      <c r="Q716">
        <v>10.80173641</v>
      </c>
      <c r="R716">
        <v>5565</v>
      </c>
      <c r="S716">
        <v>1.1457842949999999</v>
      </c>
    </row>
    <row r="717" spans="14:19" x14ac:dyDescent="0.4">
      <c r="N717">
        <v>5570</v>
      </c>
      <c r="O717">
        <v>26.094052309999999</v>
      </c>
      <c r="P717">
        <v>6026.96</v>
      </c>
      <c r="Q717">
        <v>10.800072740999999</v>
      </c>
      <c r="R717">
        <v>5570</v>
      </c>
      <c r="S717">
        <v>1.1459189919999999</v>
      </c>
    </row>
    <row r="718" spans="14:19" x14ac:dyDescent="0.4">
      <c r="N718">
        <v>5575</v>
      </c>
      <c r="O718">
        <v>26.09112562</v>
      </c>
      <c r="P718">
        <v>6032.6</v>
      </c>
      <c r="Q718">
        <v>10.79799738</v>
      </c>
      <c r="R718">
        <v>5575</v>
      </c>
      <c r="S718">
        <v>1.1459606739999999</v>
      </c>
    </row>
    <row r="719" spans="14:19" x14ac:dyDescent="0.4">
      <c r="N719">
        <v>5580</v>
      </c>
      <c r="O719">
        <v>26.08543594</v>
      </c>
      <c r="P719">
        <v>6038.24</v>
      </c>
      <c r="Q719">
        <v>10.795893091</v>
      </c>
      <c r="R719">
        <v>5580</v>
      </c>
      <c r="S719">
        <v>1.145909745</v>
      </c>
    </row>
    <row r="720" spans="14:19" x14ac:dyDescent="0.4">
      <c r="N720">
        <v>5585</v>
      </c>
      <c r="O720">
        <v>26.080097869999999</v>
      </c>
      <c r="P720">
        <v>6043.88</v>
      </c>
      <c r="Q720">
        <v>10.794223658</v>
      </c>
      <c r="R720">
        <v>5585</v>
      </c>
      <c r="S720">
        <v>1.145760009</v>
      </c>
    </row>
    <row r="721" spans="14:19" x14ac:dyDescent="0.4">
      <c r="N721">
        <v>5590</v>
      </c>
      <c r="O721">
        <v>26.076971889999999</v>
      </c>
      <c r="P721">
        <v>6049.52</v>
      </c>
      <c r="Q721">
        <v>10.793458952</v>
      </c>
      <c r="R721">
        <v>5590</v>
      </c>
      <c r="S721">
        <v>1.1455312</v>
      </c>
    </row>
    <row r="722" spans="14:19" x14ac:dyDescent="0.4">
      <c r="N722">
        <v>5595</v>
      </c>
      <c r="O722">
        <v>26.07562029</v>
      </c>
      <c r="P722">
        <v>6055.16</v>
      </c>
      <c r="Q722">
        <v>10.793985852</v>
      </c>
      <c r="R722">
        <v>5595</v>
      </c>
      <c r="S722">
        <v>1.1452365609999999</v>
      </c>
    </row>
    <row r="723" spans="14:19" x14ac:dyDescent="0.4">
      <c r="N723">
        <v>5600</v>
      </c>
      <c r="O723">
        <v>26.075129180000001</v>
      </c>
      <c r="P723">
        <v>6060.8</v>
      </c>
      <c r="Q723">
        <v>10.796022928999999</v>
      </c>
      <c r="R723">
        <v>5600</v>
      </c>
      <c r="S723">
        <v>1.144890977</v>
      </c>
    </row>
    <row r="724" spans="14:19" x14ac:dyDescent="0.4">
      <c r="N724">
        <v>5605</v>
      </c>
      <c r="O724">
        <v>26.075137720000001</v>
      </c>
      <c r="P724">
        <v>6066.44</v>
      </c>
      <c r="Q724">
        <v>10.799558071</v>
      </c>
      <c r="R724">
        <v>5605</v>
      </c>
      <c r="S724">
        <v>1.1445117410000001</v>
      </c>
    </row>
    <row r="725" spans="14:19" x14ac:dyDescent="0.4">
      <c r="N725">
        <v>5610</v>
      </c>
      <c r="O725">
        <v>26.075858010000001</v>
      </c>
      <c r="P725">
        <v>6072.08</v>
      </c>
      <c r="Q725">
        <v>10.804325018</v>
      </c>
      <c r="R725">
        <v>5610</v>
      </c>
      <c r="S725">
        <v>1.1441179299999999</v>
      </c>
    </row>
    <row r="726" spans="14:19" x14ac:dyDescent="0.4">
      <c r="N726">
        <v>5615</v>
      </c>
      <c r="O726">
        <v>26.077877579999999</v>
      </c>
      <c r="P726">
        <v>6077.72</v>
      </c>
      <c r="Q726">
        <v>10.809827556</v>
      </c>
      <c r="R726">
        <v>5615</v>
      </c>
      <c r="S726">
        <v>1.1437296130000001</v>
      </c>
    </row>
    <row r="727" spans="14:19" x14ac:dyDescent="0.4">
      <c r="N727">
        <v>5620</v>
      </c>
      <c r="O727">
        <v>26.081755869999999</v>
      </c>
      <c r="P727">
        <v>6083.36</v>
      </c>
      <c r="Q727">
        <v>10.815410342</v>
      </c>
      <c r="R727">
        <v>5620</v>
      </c>
      <c r="S727">
        <v>1.143366925</v>
      </c>
    </row>
    <row r="728" spans="14:19" x14ac:dyDescent="0.4">
      <c r="N728">
        <v>5625</v>
      </c>
      <c r="O728">
        <v>26.086990749999998</v>
      </c>
      <c r="P728">
        <v>6089</v>
      </c>
      <c r="Q728">
        <v>10.820365126</v>
      </c>
      <c r="R728">
        <v>5625</v>
      </c>
      <c r="S728">
        <v>1.143049046</v>
      </c>
    </row>
    <row r="729" spans="14:19" x14ac:dyDescent="0.4">
      <c r="N729">
        <v>5630</v>
      </c>
      <c r="O729">
        <v>26.091528109999999</v>
      </c>
      <c r="P729">
        <v>6094.64</v>
      </c>
      <c r="Q729">
        <v>10.824052855</v>
      </c>
      <c r="R729">
        <v>5630</v>
      </c>
      <c r="S729">
        <v>1.1428025100000001</v>
      </c>
    </row>
    <row r="730" spans="14:19" x14ac:dyDescent="0.4">
      <c r="N730">
        <v>5635</v>
      </c>
      <c r="O730">
        <v>26.092239150000001</v>
      </c>
      <c r="P730">
        <v>6100.28</v>
      </c>
      <c r="Q730">
        <v>10.826017781999999</v>
      </c>
      <c r="R730">
        <v>5635</v>
      </c>
      <c r="S730">
        <v>1.142636427</v>
      </c>
    </row>
    <row r="731" spans="14:19" x14ac:dyDescent="0.4">
      <c r="N731">
        <v>5640</v>
      </c>
      <c r="O731">
        <v>26.088453739999999</v>
      </c>
      <c r="P731">
        <v>6105.92</v>
      </c>
      <c r="Q731">
        <v>10.82607046</v>
      </c>
      <c r="R731">
        <v>5640</v>
      </c>
      <c r="S731">
        <v>1.1425571649999999</v>
      </c>
    </row>
    <row r="732" spans="14:19" x14ac:dyDescent="0.4">
      <c r="N732">
        <v>5645</v>
      </c>
      <c r="O732">
        <v>26.08214555</v>
      </c>
      <c r="P732">
        <v>6111.56</v>
      </c>
      <c r="Q732">
        <v>10.824322323000001</v>
      </c>
      <c r="R732">
        <v>5645</v>
      </c>
      <c r="S732">
        <v>1.142568042</v>
      </c>
    </row>
    <row r="733" spans="14:19" x14ac:dyDescent="0.4">
      <c r="N733">
        <v>5650</v>
      </c>
      <c r="O733">
        <v>26.076515659999998</v>
      </c>
      <c r="P733">
        <v>6117.2</v>
      </c>
      <c r="Q733">
        <v>10.82116435</v>
      </c>
      <c r="R733">
        <v>5650</v>
      </c>
      <c r="S733">
        <v>1.1426677540000001</v>
      </c>
    </row>
    <row r="734" spans="14:19" x14ac:dyDescent="0.4">
      <c r="N734">
        <v>5655</v>
      </c>
      <c r="O734">
        <v>26.07422029</v>
      </c>
      <c r="P734">
        <v>6122.84</v>
      </c>
      <c r="Q734">
        <v>10.817193882</v>
      </c>
      <c r="R734">
        <v>5655</v>
      </c>
      <c r="S734">
        <v>1.1428504020000001</v>
      </c>
    </row>
    <row r="735" spans="14:19" x14ac:dyDescent="0.4">
      <c r="N735">
        <v>5660</v>
      </c>
      <c r="O735">
        <v>26.076273310000001</v>
      </c>
      <c r="P735">
        <v>6128.48</v>
      </c>
      <c r="Q735">
        <v>10.81310442</v>
      </c>
      <c r="R735">
        <v>5660</v>
      </c>
      <c r="S735">
        <v>1.143105652</v>
      </c>
    </row>
    <row r="736" spans="14:19" x14ac:dyDescent="0.4">
      <c r="N736">
        <v>5665</v>
      </c>
      <c r="O736">
        <v>26.081827759999999</v>
      </c>
      <c r="P736">
        <v>6134.12</v>
      </c>
      <c r="Q736">
        <v>10.809560770999999</v>
      </c>
      <c r="R736">
        <v>5665</v>
      </c>
      <c r="S736">
        <v>1.143419014</v>
      </c>
    </row>
    <row r="737" spans="14:19" x14ac:dyDescent="0.4">
      <c r="N737">
        <v>5670</v>
      </c>
      <c r="O737">
        <v>26.08854199</v>
      </c>
      <c r="P737">
        <v>6139.76</v>
      </c>
      <c r="Q737">
        <v>10.807084467999999</v>
      </c>
      <c r="R737">
        <v>5670</v>
      </c>
      <c r="S737">
        <v>1.1437722429999999</v>
      </c>
    </row>
    <row r="738" spans="14:19" x14ac:dyDescent="0.4">
      <c r="N738">
        <v>5675</v>
      </c>
      <c r="O738">
        <v>26.093613170000001</v>
      </c>
      <c r="P738">
        <v>6145.4</v>
      </c>
      <c r="Q738">
        <v>10.805971455</v>
      </c>
      <c r="R738">
        <v>5675</v>
      </c>
      <c r="S738">
        <v>1.1441425540000001</v>
      </c>
    </row>
    <row r="739" spans="14:19" x14ac:dyDescent="0.4">
      <c r="N739">
        <v>5680</v>
      </c>
      <c r="O739">
        <v>26.095306409999999</v>
      </c>
      <c r="P739">
        <v>6151.04</v>
      </c>
      <c r="Q739">
        <v>10.806256416</v>
      </c>
      <c r="R739">
        <v>5680</v>
      </c>
      <c r="S739">
        <v>1.144500109</v>
      </c>
    </row>
    <row r="740" spans="14:19" x14ac:dyDescent="0.4">
      <c r="N740">
        <v>5685</v>
      </c>
      <c r="O740">
        <v>26.094073309999999</v>
      </c>
      <c r="P740">
        <v>6156.68</v>
      </c>
      <c r="Q740">
        <v>10.807727685</v>
      </c>
      <c r="R740">
        <v>5685</v>
      </c>
      <c r="S740">
        <v>1.1448206169999999</v>
      </c>
    </row>
    <row r="741" spans="14:19" x14ac:dyDescent="0.4">
      <c r="N741">
        <v>5690</v>
      </c>
      <c r="O741">
        <v>26.091357299999999</v>
      </c>
      <c r="P741">
        <v>6162.32</v>
      </c>
      <c r="Q741">
        <v>10.80998597</v>
      </c>
      <c r="R741">
        <v>5690</v>
      </c>
      <c r="S741">
        <v>1.1450827880000001</v>
      </c>
    </row>
    <row r="742" spans="14:19" x14ac:dyDescent="0.4">
      <c r="N742">
        <v>5695</v>
      </c>
      <c r="O742">
        <v>26.088622059999999</v>
      </c>
      <c r="P742">
        <v>6167.96</v>
      </c>
      <c r="Q742">
        <v>10.812531592999999</v>
      </c>
      <c r="R742">
        <v>5695</v>
      </c>
      <c r="S742">
        <v>1.145270097</v>
      </c>
    </row>
    <row r="743" spans="14:19" x14ac:dyDescent="0.4">
      <c r="N743">
        <v>5700</v>
      </c>
      <c r="O743">
        <v>26.087091099999999</v>
      </c>
      <c r="P743">
        <v>6173.6</v>
      </c>
      <c r="Q743">
        <v>10.814860481</v>
      </c>
      <c r="R743">
        <v>5700</v>
      </c>
      <c r="S743">
        <v>1.145372995</v>
      </c>
    </row>
    <row r="744" spans="14:19" x14ac:dyDescent="0.4">
      <c r="N744">
        <v>5705</v>
      </c>
      <c r="O744">
        <v>26.08763274</v>
      </c>
      <c r="P744">
        <v>6179.24</v>
      </c>
      <c r="Q744">
        <v>10.816549419999999</v>
      </c>
      <c r="R744">
        <v>5705</v>
      </c>
      <c r="S744">
        <v>1.145390809</v>
      </c>
    </row>
    <row r="745" spans="14:19" x14ac:dyDescent="0.4">
      <c r="N745">
        <v>5710</v>
      </c>
      <c r="O745">
        <v>26.09066833</v>
      </c>
      <c r="P745">
        <v>6184.88</v>
      </c>
      <c r="Q745">
        <v>10.817315591</v>
      </c>
      <c r="R745">
        <v>5710</v>
      </c>
      <c r="S745">
        <v>1.1453330690000001</v>
      </c>
    </row>
    <row r="746" spans="14:19" x14ac:dyDescent="0.4">
      <c r="N746">
        <v>5715</v>
      </c>
      <c r="O746">
        <v>26.096156229999998</v>
      </c>
      <c r="P746">
        <v>6190.52</v>
      </c>
      <c r="Q746">
        <v>10.817042696</v>
      </c>
      <c r="R746">
        <v>5715</v>
      </c>
      <c r="S746">
        <v>1.145219958</v>
      </c>
    </row>
    <row r="747" spans="14:19" x14ac:dyDescent="0.4">
      <c r="N747">
        <v>5720</v>
      </c>
      <c r="O747">
        <v>26.10327367</v>
      </c>
      <c r="P747">
        <v>6196.16</v>
      </c>
      <c r="Q747">
        <v>10.815773975000001</v>
      </c>
      <c r="R747">
        <v>5720</v>
      </c>
      <c r="S747">
        <v>1.1450840449999999</v>
      </c>
    </row>
    <row r="748" spans="14:19" x14ac:dyDescent="0.4">
      <c r="N748">
        <v>5725</v>
      </c>
      <c r="O748">
        <v>26.109660850000001</v>
      </c>
      <c r="P748">
        <v>6201.8</v>
      </c>
      <c r="Q748">
        <v>10.813679092999999</v>
      </c>
      <c r="R748">
        <v>5725</v>
      </c>
      <c r="S748">
        <v>1.1449731359999999</v>
      </c>
    </row>
    <row r="749" spans="14:19" x14ac:dyDescent="0.4">
      <c r="N749">
        <v>5730</v>
      </c>
      <c r="O749">
        <v>26.114154800000001</v>
      </c>
      <c r="P749">
        <v>6207.44</v>
      </c>
      <c r="Q749">
        <v>10.81100599</v>
      </c>
      <c r="R749">
        <v>5730</v>
      </c>
      <c r="S749">
        <v>1.144927826</v>
      </c>
    </row>
    <row r="750" spans="14:19" x14ac:dyDescent="0.4">
      <c r="N750">
        <v>5735</v>
      </c>
      <c r="O750">
        <v>26.116327049999999</v>
      </c>
      <c r="P750">
        <v>6213.08</v>
      </c>
      <c r="Q750">
        <v>10.808029642999999</v>
      </c>
      <c r="R750">
        <v>5735</v>
      </c>
      <c r="S750">
        <v>1.144982578</v>
      </c>
    </row>
    <row r="751" spans="14:19" x14ac:dyDescent="0.4">
      <c r="N751">
        <v>5740</v>
      </c>
      <c r="O751">
        <v>26.116707829999999</v>
      </c>
      <c r="P751">
        <v>6218.72</v>
      </c>
      <c r="Q751">
        <v>10.805007802</v>
      </c>
      <c r="R751">
        <v>5740</v>
      </c>
      <c r="S751">
        <v>1.145162064</v>
      </c>
    </row>
    <row r="752" spans="14:19" x14ac:dyDescent="0.4">
      <c r="N752">
        <v>5745</v>
      </c>
      <c r="O752">
        <v>26.116462989999999</v>
      </c>
      <c r="P752">
        <v>6224.36</v>
      </c>
      <c r="Q752">
        <v>10.80215012</v>
      </c>
      <c r="R752">
        <v>5745</v>
      </c>
      <c r="S752">
        <v>1.14547775</v>
      </c>
    </row>
    <row r="753" spans="14:19" x14ac:dyDescent="0.4">
      <c r="N753">
        <v>5750</v>
      </c>
      <c r="O753">
        <v>26.116945550000001</v>
      </c>
      <c r="P753">
        <v>6230</v>
      </c>
      <c r="Q753">
        <v>10.799602930000001</v>
      </c>
      <c r="R753">
        <v>5750</v>
      </c>
      <c r="S753">
        <v>1.1459259639999999</v>
      </c>
    </row>
    <row r="754" spans="14:19" x14ac:dyDescent="0.4">
      <c r="N754">
        <v>5755</v>
      </c>
      <c r="O754">
        <v>26.11924733</v>
      </c>
      <c r="P754">
        <v>6235.64</v>
      </c>
      <c r="Q754">
        <v>10.797448384999999</v>
      </c>
      <c r="R754">
        <v>5755</v>
      </c>
      <c r="S754">
        <v>1.146487722</v>
      </c>
    </row>
    <row r="755" spans="14:19" x14ac:dyDescent="0.4">
      <c r="N755">
        <v>5760</v>
      </c>
      <c r="O755">
        <v>26.123727049999999</v>
      </c>
      <c r="P755">
        <v>6241.28</v>
      </c>
      <c r="Q755">
        <v>10.795714387</v>
      </c>
      <c r="R755">
        <v>5760</v>
      </c>
      <c r="S755">
        <v>1.1471304170000001</v>
      </c>
    </row>
    <row r="756" spans="14:19" x14ac:dyDescent="0.4">
      <c r="N756">
        <v>5765</v>
      </c>
      <c r="O756">
        <v>26.12888719</v>
      </c>
      <c r="P756">
        <v>6246.92</v>
      </c>
      <c r="Q756">
        <v>10.794390821</v>
      </c>
      <c r="R756">
        <v>5765</v>
      </c>
      <c r="S756">
        <v>1.1478094080000001</v>
      </c>
    </row>
    <row r="757" spans="14:19" x14ac:dyDescent="0.4">
      <c r="N757">
        <v>5770</v>
      </c>
      <c r="O757">
        <v>26.131591820000001</v>
      </c>
      <c r="P757">
        <v>6252.56</v>
      </c>
      <c r="Q757">
        <v>10.793447744</v>
      </c>
      <c r="R757">
        <v>5770</v>
      </c>
      <c r="S757">
        <v>1.1484663770000001</v>
      </c>
    </row>
    <row r="758" spans="14:19" x14ac:dyDescent="0.4">
      <c r="N758">
        <v>5775</v>
      </c>
      <c r="O758">
        <v>26.130754450000001</v>
      </c>
      <c r="P758">
        <v>6258.2</v>
      </c>
      <c r="Q758">
        <v>10.792851929999999</v>
      </c>
      <c r="R758">
        <v>5775</v>
      </c>
      <c r="S758">
        <v>1.149057988</v>
      </c>
    </row>
    <row r="759" spans="14:19" x14ac:dyDescent="0.4">
      <c r="N759">
        <v>5780</v>
      </c>
      <c r="O759">
        <v>26.126612810000001</v>
      </c>
      <c r="P759">
        <v>6263.84</v>
      </c>
      <c r="Q759">
        <v>10.792579031000001</v>
      </c>
      <c r="R759">
        <v>5780</v>
      </c>
      <c r="S759">
        <v>1.149552415</v>
      </c>
    </row>
    <row r="760" spans="14:19" x14ac:dyDescent="0.4">
      <c r="N760">
        <v>5785</v>
      </c>
      <c r="O760">
        <v>26.120299639999999</v>
      </c>
      <c r="P760">
        <v>6269.48</v>
      </c>
      <c r="Q760">
        <v>10.792619458000001</v>
      </c>
      <c r="R760">
        <v>5785</v>
      </c>
      <c r="S760">
        <v>1.1499301879999999</v>
      </c>
    </row>
    <row r="761" spans="14:19" x14ac:dyDescent="0.4">
      <c r="N761">
        <v>5790</v>
      </c>
      <c r="O761">
        <v>26.11321993</v>
      </c>
      <c r="P761">
        <v>6275.12</v>
      </c>
      <c r="Q761">
        <v>10.792976894000001</v>
      </c>
      <c r="R761">
        <v>5790</v>
      </c>
      <c r="S761">
        <v>1.150184995</v>
      </c>
    </row>
    <row r="762" spans="14:19" x14ac:dyDescent="0.4">
      <c r="N762">
        <v>5795</v>
      </c>
      <c r="O762">
        <v>26.106591819999998</v>
      </c>
      <c r="P762">
        <v>6280.76</v>
      </c>
      <c r="Q762">
        <v>10.793659354000001</v>
      </c>
      <c r="R762">
        <v>5795</v>
      </c>
      <c r="S762">
        <v>1.1503229070000001</v>
      </c>
    </row>
    <row r="763" spans="14:19" x14ac:dyDescent="0.4">
      <c r="N763">
        <v>5800</v>
      </c>
      <c r="O763">
        <v>26.1013363</v>
      </c>
      <c r="P763">
        <v>6286.4</v>
      </c>
      <c r="Q763">
        <v>10.794664005</v>
      </c>
      <c r="R763">
        <v>5800</v>
      </c>
      <c r="S763">
        <v>1.1503602669999999</v>
      </c>
    </row>
    <row r="764" spans="14:19" x14ac:dyDescent="0.4">
      <c r="N764">
        <v>5805</v>
      </c>
      <c r="O764">
        <v>26.09836477</v>
      </c>
      <c r="P764">
        <v>6292.04</v>
      </c>
      <c r="Q764">
        <v>10.795958516000001</v>
      </c>
      <c r="R764">
        <v>5805</v>
      </c>
      <c r="S764">
        <v>1.150320572</v>
      </c>
    </row>
    <row r="765" spans="14:19" x14ac:dyDescent="0.4">
      <c r="N765">
        <v>5810</v>
      </c>
      <c r="O765">
        <v>26.09961032</v>
      </c>
      <c r="P765">
        <v>6297.68</v>
      </c>
      <c r="Q765">
        <v>10.797463155999999</v>
      </c>
      <c r="R765">
        <v>5810</v>
      </c>
      <c r="S765">
        <v>1.1502292940000001</v>
      </c>
    </row>
    <row r="766" spans="14:19" x14ac:dyDescent="0.4">
      <c r="N766">
        <v>5815</v>
      </c>
      <c r="O766">
        <v>26.105892170000001</v>
      </c>
      <c r="P766">
        <v>6303.32</v>
      </c>
      <c r="Q766">
        <v>10.799038739</v>
      </c>
      <c r="R766">
        <v>5815</v>
      </c>
      <c r="S766">
        <v>1.150118816</v>
      </c>
    </row>
    <row r="767" spans="14:19" x14ac:dyDescent="0.4">
      <c r="N767">
        <v>5820</v>
      </c>
      <c r="O767">
        <v>26.116427399999999</v>
      </c>
      <c r="P767">
        <v>6308.96</v>
      </c>
      <c r="Q767">
        <v>10.800485297</v>
      </c>
      <c r="R767">
        <v>5820</v>
      </c>
      <c r="S767">
        <v>1.15001183</v>
      </c>
    </row>
    <row r="768" spans="14:19" x14ac:dyDescent="0.4">
      <c r="N768">
        <v>5825</v>
      </c>
      <c r="O768">
        <v>26.128388260000001</v>
      </c>
      <c r="P768">
        <v>6314.6</v>
      </c>
      <c r="Q768">
        <v>10.801554721</v>
      </c>
      <c r="R768">
        <v>5825</v>
      </c>
      <c r="S768">
        <v>1.149922221</v>
      </c>
    </row>
    <row r="769" spans="14:19" x14ac:dyDescent="0.4">
      <c r="N769">
        <v>5830</v>
      </c>
      <c r="O769">
        <v>26.1376089</v>
      </c>
      <c r="P769">
        <v>6320.24</v>
      </c>
      <c r="Q769">
        <v>10.801977812000001</v>
      </c>
      <c r="R769">
        <v>5830</v>
      </c>
      <c r="S769">
        <v>1.149857964</v>
      </c>
    </row>
    <row r="770" spans="14:19" x14ac:dyDescent="0.4">
      <c r="N770">
        <v>5835</v>
      </c>
      <c r="O770">
        <v>26.141615300000002</v>
      </c>
      <c r="P770">
        <v>6325.88</v>
      </c>
      <c r="Q770">
        <v>10.80150259</v>
      </c>
      <c r="R770">
        <v>5835</v>
      </c>
      <c r="S770">
        <v>1.149821835</v>
      </c>
    </row>
    <row r="771" spans="14:19" x14ac:dyDescent="0.4">
      <c r="N771">
        <v>5840</v>
      </c>
      <c r="O771">
        <v>26.140484699999998</v>
      </c>
      <c r="P771">
        <v>6331.52</v>
      </c>
      <c r="Q771">
        <v>10.799937442999999</v>
      </c>
      <c r="R771">
        <v>5840</v>
      </c>
      <c r="S771">
        <v>1.149812544</v>
      </c>
    </row>
    <row r="772" spans="14:19" x14ac:dyDescent="0.4">
      <c r="N772">
        <v>5845</v>
      </c>
      <c r="O772">
        <v>26.135788609999999</v>
      </c>
      <c r="P772">
        <v>6337.16</v>
      </c>
      <c r="Q772">
        <v>10.797190539000001</v>
      </c>
      <c r="R772">
        <v>5845</v>
      </c>
      <c r="S772">
        <v>1.1498260819999999</v>
      </c>
    </row>
    <row r="773" spans="14:19" x14ac:dyDescent="0.4">
      <c r="N773">
        <v>5850</v>
      </c>
      <c r="O773">
        <v>26.129194309999999</v>
      </c>
      <c r="P773">
        <v>6342.8</v>
      </c>
      <c r="Q773">
        <v>10.793296718000001</v>
      </c>
      <c r="R773">
        <v>5850</v>
      </c>
      <c r="S773">
        <v>1.149857076</v>
      </c>
    </row>
    <row r="774" spans="14:19" x14ac:dyDescent="0.4">
      <c r="N774">
        <v>5855</v>
      </c>
      <c r="O774">
        <v>26.122432740000001</v>
      </c>
      <c r="P774">
        <v>6348.44</v>
      </c>
      <c r="Q774">
        <v>10.788425041</v>
      </c>
      <c r="R774">
        <v>5855</v>
      </c>
      <c r="S774">
        <v>1.1499004159999999</v>
      </c>
    </row>
    <row r="775" spans="14:19" x14ac:dyDescent="0.4">
      <c r="N775">
        <v>5860</v>
      </c>
      <c r="O775">
        <v>26.117003560000001</v>
      </c>
      <c r="P775">
        <v>6354.08</v>
      </c>
      <c r="Q775">
        <v>10.782863962</v>
      </c>
      <c r="R775">
        <v>5860</v>
      </c>
      <c r="S775">
        <v>1.149950356</v>
      </c>
    </row>
    <row r="776" spans="14:19" x14ac:dyDescent="0.4">
      <c r="N776">
        <v>5865</v>
      </c>
      <c r="O776">
        <v>26.113616010000001</v>
      </c>
      <c r="P776">
        <v>6359.72</v>
      </c>
      <c r="Q776">
        <v>10.776985755</v>
      </c>
      <c r="R776">
        <v>5865</v>
      </c>
      <c r="S776">
        <v>1.150002878</v>
      </c>
    </row>
    <row r="777" spans="14:19" x14ac:dyDescent="0.4">
      <c r="N777">
        <v>5870</v>
      </c>
      <c r="O777">
        <v>26.112638789999998</v>
      </c>
      <c r="P777">
        <v>6365.36</v>
      </c>
      <c r="Q777">
        <v>10.771196335999999</v>
      </c>
      <c r="R777">
        <v>5870</v>
      </c>
      <c r="S777">
        <v>1.1500555990000001</v>
      </c>
    </row>
    <row r="778" spans="14:19" x14ac:dyDescent="0.4">
      <c r="N778">
        <v>5875</v>
      </c>
      <c r="O778">
        <v>26.114004980000001</v>
      </c>
      <c r="P778">
        <v>6371</v>
      </c>
      <c r="Q778">
        <v>10.765879691</v>
      </c>
      <c r="R778">
        <v>5875</v>
      </c>
      <c r="S778">
        <v>1.15010663</v>
      </c>
    </row>
    <row r="779" spans="14:19" x14ac:dyDescent="0.4">
      <c r="N779">
        <v>5880</v>
      </c>
      <c r="O779">
        <v>26.117200709999999</v>
      </c>
      <c r="P779">
        <v>6376.64</v>
      </c>
      <c r="Q779">
        <v>10.761347106000001</v>
      </c>
      <c r="R779">
        <v>5880</v>
      </c>
      <c r="S779">
        <v>1.150154256</v>
      </c>
    </row>
    <row r="780" spans="14:19" x14ac:dyDescent="0.4">
      <c r="N780">
        <v>5885</v>
      </c>
      <c r="O780">
        <v>26.121321349999999</v>
      </c>
      <c r="P780">
        <v>6382.28</v>
      </c>
      <c r="Q780">
        <v>10.757800085</v>
      </c>
      <c r="R780">
        <v>5885</v>
      </c>
      <c r="S780">
        <v>1.1501967259999999</v>
      </c>
    </row>
    <row r="781" spans="14:19" x14ac:dyDescent="0.4">
      <c r="N781">
        <v>5890</v>
      </c>
      <c r="O781">
        <v>26.125246619999999</v>
      </c>
      <c r="P781">
        <v>6387.92</v>
      </c>
      <c r="Q781">
        <v>10.755312663</v>
      </c>
      <c r="R781">
        <v>5890</v>
      </c>
      <c r="S781">
        <v>1.150232213</v>
      </c>
    </row>
    <row r="782" spans="14:19" x14ac:dyDescent="0.4">
      <c r="N782">
        <v>5895</v>
      </c>
      <c r="O782">
        <v>26.127990749999999</v>
      </c>
      <c r="P782">
        <v>6393.56</v>
      </c>
      <c r="Q782">
        <v>10.753834640999999</v>
      </c>
      <c r="R782">
        <v>5895</v>
      </c>
      <c r="S782">
        <v>1.150258972</v>
      </c>
    </row>
    <row r="783" spans="14:19" x14ac:dyDescent="0.4">
      <c r="N783">
        <v>5900</v>
      </c>
      <c r="O783">
        <v>26.129325269999999</v>
      </c>
      <c r="P783">
        <v>6399.2</v>
      </c>
      <c r="Q783">
        <v>10.753213199999999</v>
      </c>
      <c r="R783">
        <v>5900</v>
      </c>
      <c r="S783">
        <v>1.150275062</v>
      </c>
    </row>
    <row r="784" spans="14:19" x14ac:dyDescent="0.4">
      <c r="N784">
        <v>5905</v>
      </c>
      <c r="O784">
        <v>26.12956797</v>
      </c>
      <c r="P784">
        <v>6404.84</v>
      </c>
      <c r="Q784">
        <v>10.753227277000001</v>
      </c>
      <c r="R784">
        <v>5905</v>
      </c>
      <c r="S784">
        <v>1.1502804440000001</v>
      </c>
    </row>
    <row r="785" spans="14:19" x14ac:dyDescent="0.4">
      <c r="N785">
        <v>5910</v>
      </c>
      <c r="O785">
        <v>26.129162279999999</v>
      </c>
      <c r="P785">
        <v>6410.48</v>
      </c>
      <c r="Q785">
        <v>10.753627529999999</v>
      </c>
      <c r="R785">
        <v>5910</v>
      </c>
      <c r="S785">
        <v>1.1502779839999999</v>
      </c>
    </row>
    <row r="786" spans="14:19" x14ac:dyDescent="0.4">
      <c r="N786">
        <v>5915</v>
      </c>
      <c r="O786">
        <v>26.12831886</v>
      </c>
      <c r="P786">
        <v>6416.12</v>
      </c>
      <c r="Q786">
        <v>10.754174853</v>
      </c>
      <c r="R786">
        <v>5915</v>
      </c>
      <c r="S786">
        <v>1.15027141</v>
      </c>
    </row>
    <row r="787" spans="14:19" x14ac:dyDescent="0.4">
      <c r="N787">
        <v>5920</v>
      </c>
      <c r="O787">
        <v>26.127289319999999</v>
      </c>
      <c r="P787">
        <v>6421.76</v>
      </c>
      <c r="Q787">
        <v>10.754671816</v>
      </c>
      <c r="R787">
        <v>5920</v>
      </c>
      <c r="S787">
        <v>1.1502657000000001</v>
      </c>
    </row>
    <row r="788" spans="14:19" x14ac:dyDescent="0.4">
      <c r="N788">
        <v>5925</v>
      </c>
      <c r="O788">
        <v>26.12654057</v>
      </c>
      <c r="P788">
        <v>6427.4</v>
      </c>
      <c r="Q788">
        <v>10.754983485</v>
      </c>
      <c r="R788">
        <v>5925</v>
      </c>
      <c r="S788">
        <v>1.150266397</v>
      </c>
    </row>
    <row r="789" spans="14:19" x14ac:dyDescent="0.4">
      <c r="N789">
        <v>5930</v>
      </c>
      <c r="O789">
        <v>26.126501780000002</v>
      </c>
      <c r="P789">
        <v>6433.04</v>
      </c>
      <c r="Q789">
        <v>10.755046347</v>
      </c>
      <c r="R789">
        <v>5930</v>
      </c>
      <c r="S789">
        <v>1.1502787569999999</v>
      </c>
    </row>
    <row r="790" spans="14:19" x14ac:dyDescent="0.4">
      <c r="N790">
        <v>5935</v>
      </c>
      <c r="O790">
        <v>26.12723132</v>
      </c>
      <c r="P790">
        <v>6438.68</v>
      </c>
      <c r="Q790">
        <v>10.754865957</v>
      </c>
      <c r="R790">
        <v>5935</v>
      </c>
      <c r="S790">
        <v>1.1503068430000001</v>
      </c>
    </row>
    <row r="791" spans="14:19" x14ac:dyDescent="0.4">
      <c r="N791">
        <v>5940</v>
      </c>
      <c r="O791">
        <v>26.128340569999999</v>
      </c>
      <c r="P791">
        <v>6444.32</v>
      </c>
      <c r="Q791">
        <v>10.754505270999999</v>
      </c>
      <c r="R791">
        <v>5940</v>
      </c>
      <c r="S791">
        <v>1.150352716</v>
      </c>
    </row>
    <row r="792" spans="14:19" x14ac:dyDescent="0.4">
      <c r="N792">
        <v>5945</v>
      </c>
      <c r="O792">
        <v>26.128874379999999</v>
      </c>
      <c r="P792">
        <v>6449.96</v>
      </c>
      <c r="Q792">
        <v>10.754066536</v>
      </c>
      <c r="R792">
        <v>5945</v>
      </c>
      <c r="S792">
        <v>1.150416528</v>
      </c>
    </row>
    <row r="793" spans="14:19" x14ac:dyDescent="0.4">
      <c r="N793">
        <v>5950</v>
      </c>
      <c r="O793">
        <v>26.128391820000001</v>
      </c>
      <c r="P793">
        <v>6455.6</v>
      </c>
      <c r="Q793">
        <v>10.75367007</v>
      </c>
      <c r="R793">
        <v>5950</v>
      </c>
      <c r="S793">
        <v>1.150493832</v>
      </c>
    </row>
    <row r="794" spans="14:19" x14ac:dyDescent="0.4">
      <c r="N794">
        <v>5955</v>
      </c>
      <c r="O794">
        <v>26.127858010000001</v>
      </c>
      <c r="P794">
        <v>6461.24</v>
      </c>
      <c r="Q794">
        <v>10.753433485</v>
      </c>
      <c r="R794">
        <v>5955</v>
      </c>
      <c r="S794">
        <v>1.1505763520000001</v>
      </c>
    </row>
    <row r="795" spans="14:19" x14ac:dyDescent="0.4">
      <c r="N795">
        <v>5960</v>
      </c>
      <c r="O795">
        <v>26.12838897</v>
      </c>
      <c r="P795">
        <v>6466.88</v>
      </c>
      <c r="Q795">
        <v>10.753454844</v>
      </c>
      <c r="R795">
        <v>5960</v>
      </c>
      <c r="S795">
        <v>1.1506561289999999</v>
      </c>
    </row>
    <row r="796" spans="14:19" x14ac:dyDescent="0.4">
      <c r="N796">
        <v>5965</v>
      </c>
      <c r="O796">
        <v>26.130760850000001</v>
      </c>
      <c r="P796">
        <v>6472.52</v>
      </c>
      <c r="Q796">
        <v>10.753802773</v>
      </c>
      <c r="R796">
        <v>5965</v>
      </c>
      <c r="S796">
        <v>1.1507248510000001</v>
      </c>
    </row>
    <row r="797" spans="14:19" x14ac:dyDescent="0.4">
      <c r="N797">
        <v>5970</v>
      </c>
      <c r="O797">
        <v>26.135521000000001</v>
      </c>
      <c r="P797">
        <v>6478.16</v>
      </c>
      <c r="Q797">
        <v>10.754515522</v>
      </c>
      <c r="R797">
        <v>5970</v>
      </c>
      <c r="S797">
        <v>1.1507744950000001</v>
      </c>
    </row>
    <row r="798" spans="14:19" x14ac:dyDescent="0.4">
      <c r="N798">
        <v>5975</v>
      </c>
      <c r="O798">
        <v>26.14242883</v>
      </c>
      <c r="P798">
        <v>6483.8</v>
      </c>
      <c r="Q798">
        <v>10.755609366</v>
      </c>
      <c r="R798">
        <v>5975</v>
      </c>
      <c r="S798">
        <v>1.1507977739999999</v>
      </c>
    </row>
    <row r="799" spans="14:19" x14ac:dyDescent="0.4">
      <c r="N799">
        <v>5980</v>
      </c>
      <c r="O799">
        <v>26.14990285</v>
      </c>
      <c r="P799">
        <v>6489.44</v>
      </c>
      <c r="Q799">
        <v>10.757094702</v>
      </c>
      <c r="R799">
        <v>5980</v>
      </c>
      <c r="S799">
        <v>1.150788369</v>
      </c>
    </row>
    <row r="800" spans="14:19" x14ac:dyDescent="0.4">
      <c r="N800">
        <v>5985</v>
      </c>
      <c r="O800">
        <v>26.15532705</v>
      </c>
      <c r="P800">
        <v>6495.08</v>
      </c>
      <c r="Q800">
        <v>10.758996128</v>
      </c>
      <c r="R800">
        <v>5985</v>
      </c>
      <c r="S800">
        <v>1.1507409790000001</v>
      </c>
    </row>
    <row r="801" spans="14:19" x14ac:dyDescent="0.4">
      <c r="N801">
        <v>5990</v>
      </c>
      <c r="O801">
        <v>26.1568395</v>
      </c>
      <c r="P801">
        <v>6500.72</v>
      </c>
      <c r="Q801">
        <v>10.761371294</v>
      </c>
      <c r="R801">
        <v>5990</v>
      </c>
      <c r="S801">
        <v>1.1506491059999999</v>
      </c>
    </row>
    <row r="802" spans="14:19" x14ac:dyDescent="0.4">
      <c r="N802">
        <v>5995</v>
      </c>
      <c r="O802">
        <v>26.153312809999999</v>
      </c>
      <c r="P802">
        <v>6506.36</v>
      </c>
      <c r="Q802">
        <v>10.764322876</v>
      </c>
      <c r="R802">
        <v>5995</v>
      </c>
      <c r="S802">
        <v>1.1505063310000001</v>
      </c>
    </row>
    <row r="803" spans="14:19" x14ac:dyDescent="0.4">
      <c r="N803">
        <v>6000</v>
      </c>
      <c r="O803">
        <v>26.14630356</v>
      </c>
      <c r="P803">
        <v>6512</v>
      </c>
      <c r="Q803">
        <v>10.767999048</v>
      </c>
      <c r="R803">
        <v>6000</v>
      </c>
      <c r="S803">
        <v>1.1503145699999999</v>
      </c>
    </row>
    <row r="804" spans="14:19" x14ac:dyDescent="0.4">
      <c r="N804">
        <v>6005</v>
      </c>
      <c r="O804">
        <v>26.138335590000001</v>
      </c>
      <c r="P804">
        <v>6517.64</v>
      </c>
      <c r="Q804">
        <v>10.772580144000001</v>
      </c>
      <c r="R804">
        <v>6005</v>
      </c>
      <c r="S804">
        <v>1.1500729350000001</v>
      </c>
    </row>
    <row r="805" spans="14:19" x14ac:dyDescent="0.4">
      <c r="N805">
        <v>6010</v>
      </c>
      <c r="O805">
        <v>26.13123345</v>
      </c>
      <c r="P805">
        <v>6523.28</v>
      </c>
      <c r="Q805">
        <v>10.778252427</v>
      </c>
      <c r="R805">
        <v>6010</v>
      </c>
      <c r="S805">
        <v>1.1497822710000001</v>
      </c>
    </row>
    <row r="806" spans="14:19" x14ac:dyDescent="0.4">
      <c r="N806">
        <v>6015</v>
      </c>
      <c r="O806">
        <v>26.126107470000001</v>
      </c>
      <c r="P806">
        <v>6528.92</v>
      </c>
      <c r="Q806">
        <v>10.785173119</v>
      </c>
      <c r="R806">
        <v>6015</v>
      </c>
      <c r="S806">
        <v>1.1494456019999999</v>
      </c>
    </row>
    <row r="807" spans="14:19" x14ac:dyDescent="0.4">
      <c r="N807">
        <v>6020</v>
      </c>
      <c r="O807">
        <v>26.12327651</v>
      </c>
      <c r="P807">
        <v>6534.56</v>
      </c>
      <c r="Q807">
        <v>10.793433168</v>
      </c>
      <c r="R807">
        <v>6020</v>
      </c>
      <c r="S807">
        <v>1.1490684950000001</v>
      </c>
    </row>
    <row r="808" spans="14:19" x14ac:dyDescent="0.4">
      <c r="N808">
        <v>6025</v>
      </c>
      <c r="O808">
        <v>26.122299999999999</v>
      </c>
      <c r="P808">
        <v>6540.2</v>
      </c>
      <c r="Q808">
        <v>10.803025058999999</v>
      </c>
      <c r="R808">
        <v>6025</v>
      </c>
      <c r="S808">
        <v>1.1486592449999999</v>
      </c>
    </row>
    <row r="809" spans="14:19" x14ac:dyDescent="0.4">
      <c r="N809">
        <v>6030</v>
      </c>
      <c r="O809">
        <v>26.122373670000002</v>
      </c>
      <c r="P809">
        <v>6545.84</v>
      </c>
      <c r="Q809">
        <v>10.813821832</v>
      </c>
      <c r="R809">
        <v>6030</v>
      </c>
      <c r="S809">
        <v>1.148228834</v>
      </c>
    </row>
    <row r="810" spans="14:19" x14ac:dyDescent="0.4">
      <c r="N810">
        <v>6035</v>
      </c>
      <c r="O810">
        <v>26.123174379999998</v>
      </c>
      <c r="P810">
        <v>6551.48</v>
      </c>
      <c r="Q810">
        <v>10.825570920000001</v>
      </c>
      <c r="R810">
        <v>6035</v>
      </c>
      <c r="S810">
        <v>1.1477909740000001</v>
      </c>
    </row>
    <row r="811" spans="14:19" x14ac:dyDescent="0.4">
      <c r="N811">
        <v>6040</v>
      </c>
      <c r="O811">
        <v>26.125439149999998</v>
      </c>
      <c r="P811">
        <v>6557.12</v>
      </c>
      <c r="Q811">
        <v>10.837903045999999</v>
      </c>
      <c r="R811">
        <v>6040</v>
      </c>
      <c r="S811">
        <v>1.1473646209999999</v>
      </c>
    </row>
    <row r="812" spans="14:19" x14ac:dyDescent="0.4">
      <c r="N812">
        <v>6045</v>
      </c>
      <c r="O812">
        <v>26.129704629999999</v>
      </c>
      <c r="P812">
        <v>6562.76</v>
      </c>
      <c r="Q812">
        <v>10.850353379</v>
      </c>
      <c r="R812">
        <v>6045</v>
      </c>
      <c r="S812">
        <v>1.146965987</v>
      </c>
    </row>
    <row r="813" spans="14:19" x14ac:dyDescent="0.4">
      <c r="N813">
        <v>6050</v>
      </c>
      <c r="O813">
        <v>26.136765130000001</v>
      </c>
      <c r="P813">
        <v>6568.4</v>
      </c>
      <c r="Q813">
        <v>10.862390304</v>
      </c>
      <c r="R813">
        <v>6050</v>
      </c>
      <c r="S813">
        <v>1.146609397</v>
      </c>
    </row>
    <row r="814" spans="14:19" x14ac:dyDescent="0.4">
      <c r="N814">
        <v>6055</v>
      </c>
      <c r="O814">
        <v>26.14514342</v>
      </c>
      <c r="P814">
        <v>6574.04</v>
      </c>
      <c r="Q814">
        <v>10.873447077</v>
      </c>
      <c r="R814">
        <v>6055</v>
      </c>
      <c r="S814">
        <v>1.146307261</v>
      </c>
    </row>
    <row r="815" spans="14:19" x14ac:dyDescent="0.4">
      <c r="N815">
        <v>6060</v>
      </c>
      <c r="O815">
        <v>26.15247153</v>
      </c>
      <c r="P815">
        <v>6579.68</v>
      </c>
      <c r="Q815">
        <v>10.882953110000001</v>
      </c>
      <c r="R815">
        <v>6060</v>
      </c>
      <c r="S815">
        <v>1.146069529</v>
      </c>
    </row>
    <row r="816" spans="14:19" x14ac:dyDescent="0.4">
      <c r="N816">
        <v>6065</v>
      </c>
      <c r="O816">
        <v>26.15660961</v>
      </c>
      <c r="P816">
        <v>6585.32</v>
      </c>
      <c r="Q816">
        <v>10.890364009000001</v>
      </c>
      <c r="R816">
        <v>6065</v>
      </c>
      <c r="S816">
        <v>1.1459033970000001</v>
      </c>
    </row>
    <row r="817" spans="14:19" x14ac:dyDescent="0.4">
      <c r="N817">
        <v>6070</v>
      </c>
      <c r="O817">
        <v>26.15624377</v>
      </c>
      <c r="P817">
        <v>6590.96</v>
      </c>
      <c r="Q817">
        <v>10.895191730000001</v>
      </c>
      <c r="R817">
        <v>6070</v>
      </c>
      <c r="S817">
        <v>1.1458132130000001</v>
      </c>
    </row>
    <row r="818" spans="14:19" x14ac:dyDescent="0.4">
      <c r="N818">
        <v>6075</v>
      </c>
      <c r="O818">
        <v>26.151252670000002</v>
      </c>
      <c r="P818">
        <v>6596.6</v>
      </c>
      <c r="Q818">
        <v>10.897037187</v>
      </c>
      <c r="R818">
        <v>6075</v>
      </c>
      <c r="S818">
        <v>1.1458005440000001</v>
      </c>
    </row>
    <row r="819" spans="14:19" x14ac:dyDescent="0.4">
      <c r="N819">
        <v>6080</v>
      </c>
      <c r="O819">
        <v>26.14377936</v>
      </c>
      <c r="P819">
        <v>6602.24</v>
      </c>
      <c r="Q819">
        <v>10.89562686</v>
      </c>
      <c r="R819">
        <v>6080</v>
      </c>
      <c r="S819">
        <v>1.145866265</v>
      </c>
    </row>
    <row r="820" spans="14:19" x14ac:dyDescent="0.4">
      <c r="N820">
        <v>6085</v>
      </c>
      <c r="O820">
        <v>26.135785049999999</v>
      </c>
      <c r="P820">
        <v>6607.88</v>
      </c>
      <c r="Q820">
        <v>10.890852316</v>
      </c>
      <c r="R820">
        <v>6085</v>
      </c>
      <c r="S820">
        <v>1.1460115390000001</v>
      </c>
    </row>
    <row r="821" spans="14:19" x14ac:dyDescent="0.4">
      <c r="N821">
        <v>6090</v>
      </c>
      <c r="O821">
        <v>26.12899075</v>
      </c>
      <c r="P821">
        <v>6613.52</v>
      </c>
      <c r="Q821">
        <v>10.882807980000001</v>
      </c>
      <c r="R821">
        <v>6090</v>
      </c>
      <c r="S821">
        <v>1.146220003</v>
      </c>
    </row>
    <row r="822" spans="14:19" x14ac:dyDescent="0.4">
      <c r="N822">
        <v>6095</v>
      </c>
      <c r="O822">
        <v>26.12435018</v>
      </c>
      <c r="P822">
        <v>6619.16</v>
      </c>
      <c r="Q822">
        <v>10.871819169</v>
      </c>
      <c r="R822">
        <v>6095</v>
      </c>
      <c r="S822">
        <v>1.146481367</v>
      </c>
    </row>
    <row r="823" spans="14:19" x14ac:dyDescent="0.4">
      <c r="N823">
        <v>6100</v>
      </c>
      <c r="O823">
        <v>26.12253132</v>
      </c>
      <c r="P823">
        <v>6624.8</v>
      </c>
      <c r="Q823">
        <v>10.858450735</v>
      </c>
      <c r="R823">
        <v>6100</v>
      </c>
      <c r="S823">
        <v>1.1467827310000001</v>
      </c>
    </row>
    <row r="824" spans="14:19" x14ac:dyDescent="0.4">
      <c r="N824">
        <v>6105</v>
      </c>
      <c r="O824">
        <v>26.123581139999999</v>
      </c>
      <c r="P824">
        <v>6630.44</v>
      </c>
      <c r="Q824">
        <v>10.843487671</v>
      </c>
      <c r="R824">
        <v>6105</v>
      </c>
      <c r="S824">
        <v>1.147108837</v>
      </c>
    </row>
    <row r="825" spans="14:19" x14ac:dyDescent="0.4">
      <c r="N825">
        <v>6110</v>
      </c>
      <c r="O825">
        <v>26.12701032</v>
      </c>
      <c r="P825">
        <v>6636.08</v>
      </c>
      <c r="Q825">
        <v>10.827882937</v>
      </c>
      <c r="R825">
        <v>6110</v>
      </c>
      <c r="S825">
        <v>1.1474425829999999</v>
      </c>
    </row>
    <row r="826" spans="14:19" x14ac:dyDescent="0.4">
      <c r="N826">
        <v>6115</v>
      </c>
      <c r="O826">
        <v>26.13197972</v>
      </c>
      <c r="P826">
        <v>6641.72</v>
      </c>
      <c r="Q826">
        <v>10.812673950000001</v>
      </c>
      <c r="R826">
        <v>6115</v>
      </c>
      <c r="S826">
        <v>1.147765811</v>
      </c>
    </row>
    <row r="827" spans="14:19" x14ac:dyDescent="0.4">
      <c r="N827">
        <v>6120</v>
      </c>
      <c r="O827">
        <v>26.137361210000002</v>
      </c>
      <c r="P827">
        <v>6647.36</v>
      </c>
      <c r="Q827">
        <v>10.798876169</v>
      </c>
      <c r="R827">
        <v>6120</v>
      </c>
      <c r="S827">
        <v>1.148060343</v>
      </c>
    </row>
    <row r="828" spans="14:19" x14ac:dyDescent="0.4">
      <c r="N828">
        <v>6125</v>
      </c>
      <c r="O828">
        <v>26.141631669999999</v>
      </c>
      <c r="P828">
        <v>6653</v>
      </c>
      <c r="Q828">
        <v>10.787368277000001</v>
      </c>
      <c r="R828">
        <v>6125</v>
      </c>
      <c r="S828">
        <v>1.1483080880000001</v>
      </c>
    </row>
    <row r="829" spans="14:19" x14ac:dyDescent="0.4">
      <c r="N829">
        <v>6130</v>
      </c>
      <c r="O829">
        <v>26.144413879999998</v>
      </c>
      <c r="P829">
        <v>6658.64</v>
      </c>
      <c r="Q829">
        <v>10.778786862</v>
      </c>
      <c r="R829">
        <v>6130</v>
      </c>
      <c r="S829">
        <v>1.1484866030000001</v>
      </c>
    </row>
    <row r="830" spans="14:19" x14ac:dyDescent="0.4">
      <c r="N830">
        <v>6135</v>
      </c>
      <c r="O830">
        <v>26.145871169999999</v>
      </c>
      <c r="P830">
        <v>6664.28</v>
      </c>
      <c r="Q830">
        <v>10.773448252</v>
      </c>
      <c r="R830">
        <v>6135</v>
      </c>
      <c r="S830">
        <v>1.148593932</v>
      </c>
    </row>
    <row r="831" spans="14:19" x14ac:dyDescent="0.4">
      <c r="N831">
        <v>6140</v>
      </c>
      <c r="O831">
        <v>26.14613452</v>
      </c>
      <c r="P831">
        <v>6669.92</v>
      </c>
      <c r="Q831">
        <v>10.771311097</v>
      </c>
      <c r="R831">
        <v>6140</v>
      </c>
      <c r="S831">
        <v>1.1486278219999999</v>
      </c>
    </row>
    <row r="832" spans="14:19" x14ac:dyDescent="0.4">
      <c r="N832">
        <v>6145</v>
      </c>
      <c r="O832">
        <v>26.145609960000002</v>
      </c>
      <c r="P832">
        <v>6675.56</v>
      </c>
      <c r="Q832">
        <v>10.771986403</v>
      </c>
      <c r="R832">
        <v>6145</v>
      </c>
      <c r="S832">
        <v>1.1485915259999999</v>
      </c>
    </row>
    <row r="833" spans="14:19" x14ac:dyDescent="0.4">
      <c r="N833">
        <v>6150</v>
      </c>
      <c r="O833">
        <v>26.144592169999999</v>
      </c>
      <c r="P833">
        <v>6681.2</v>
      </c>
      <c r="Q833">
        <v>10.774793412999999</v>
      </c>
      <c r="R833">
        <v>6150</v>
      </c>
      <c r="S833">
        <v>1.1484934959999999</v>
      </c>
    </row>
    <row r="834" spans="14:19" x14ac:dyDescent="0.4">
      <c r="N834">
        <v>6155</v>
      </c>
      <c r="O834">
        <v>26.143217079999999</v>
      </c>
      <c r="P834">
        <v>6686.84</v>
      </c>
      <c r="Q834">
        <v>10.778852104</v>
      </c>
      <c r="R834">
        <v>6155</v>
      </c>
      <c r="S834">
        <v>1.148346656</v>
      </c>
    </row>
    <row r="835" spans="14:19" x14ac:dyDescent="0.4">
      <c r="N835">
        <v>6160</v>
      </c>
      <c r="O835">
        <v>26.14157295</v>
      </c>
      <c r="P835">
        <v>6692.48</v>
      </c>
      <c r="Q835">
        <v>10.783197473</v>
      </c>
      <c r="R835">
        <v>6160</v>
      </c>
      <c r="S835">
        <v>1.1481672940000001</v>
      </c>
    </row>
    <row r="836" spans="14:19" x14ac:dyDescent="0.4">
      <c r="N836">
        <v>6165</v>
      </c>
      <c r="O836">
        <v>26.139752309999999</v>
      </c>
      <c r="P836">
        <v>6698.12</v>
      </c>
      <c r="Q836">
        <v>10.786898444</v>
      </c>
      <c r="R836">
        <v>6165</v>
      </c>
      <c r="S836">
        <v>1.1479736519999999</v>
      </c>
    </row>
    <row r="837" spans="14:19" x14ac:dyDescent="0.4">
      <c r="N837">
        <v>6170</v>
      </c>
      <c r="O837">
        <v>26.137617079999998</v>
      </c>
      <c r="P837">
        <v>6703.76</v>
      </c>
      <c r="Q837">
        <v>10.789165087000001</v>
      </c>
      <c r="R837">
        <v>6170</v>
      </c>
      <c r="S837">
        <v>1.147784495</v>
      </c>
    </row>
    <row r="838" spans="14:19" x14ac:dyDescent="0.4">
      <c r="N838">
        <v>6175</v>
      </c>
      <c r="O838">
        <v>26.135305339999999</v>
      </c>
      <c r="P838">
        <v>6709.4</v>
      </c>
      <c r="Q838">
        <v>10.789431324000001</v>
      </c>
      <c r="R838">
        <v>6175</v>
      </c>
      <c r="S838">
        <v>1.147621963</v>
      </c>
    </row>
    <row r="839" spans="14:19" x14ac:dyDescent="0.4">
      <c r="N839">
        <v>6180</v>
      </c>
      <c r="O839">
        <v>26.1330694</v>
      </c>
      <c r="P839">
        <v>6715.04</v>
      </c>
      <c r="Q839">
        <v>10.787405301</v>
      </c>
      <c r="R839">
        <v>6180</v>
      </c>
      <c r="S839">
        <v>1.1474968640000001</v>
      </c>
    </row>
    <row r="840" spans="14:19" x14ac:dyDescent="0.4">
      <c r="N840">
        <v>6185</v>
      </c>
      <c r="O840">
        <v>26.131374730000001</v>
      </c>
      <c r="P840">
        <v>6720.68</v>
      </c>
      <c r="Q840">
        <v>10.783084849</v>
      </c>
      <c r="R840">
        <v>6185</v>
      </c>
      <c r="S840">
        <v>1.1474156179999999</v>
      </c>
    </row>
    <row r="841" spans="14:19" x14ac:dyDescent="0.4">
      <c r="N841">
        <v>6190</v>
      </c>
      <c r="O841">
        <v>26.1305242</v>
      </c>
      <c r="P841">
        <v>6726.32</v>
      </c>
      <c r="Q841">
        <v>10.776739959</v>
      </c>
      <c r="R841">
        <v>6190</v>
      </c>
      <c r="S841">
        <v>1.1473795689999999</v>
      </c>
    </row>
    <row r="842" spans="14:19" x14ac:dyDescent="0.4">
      <c r="N842">
        <v>6195</v>
      </c>
      <c r="O842">
        <v>26.130476510000001</v>
      </c>
      <c r="P842">
        <v>6731.96</v>
      </c>
      <c r="Q842">
        <v>10.768867484999999</v>
      </c>
      <c r="R842">
        <v>6195</v>
      </c>
      <c r="S842">
        <v>1.1473854450000001</v>
      </c>
    </row>
    <row r="843" spans="14:19" x14ac:dyDescent="0.4">
      <c r="N843">
        <v>6200</v>
      </c>
      <c r="O843">
        <v>26.13103096</v>
      </c>
      <c r="P843">
        <v>6737.6</v>
      </c>
      <c r="Q843">
        <v>10.760125284000001</v>
      </c>
      <c r="R843">
        <v>6200</v>
      </c>
      <c r="S843">
        <v>1.1474262690000001</v>
      </c>
    </row>
    <row r="844" spans="14:19" x14ac:dyDescent="0.4">
      <c r="N844">
        <v>6205</v>
      </c>
      <c r="O844">
        <v>26.13178826</v>
      </c>
      <c r="P844">
        <v>6743.24</v>
      </c>
      <c r="Q844">
        <v>10.75125401</v>
      </c>
      <c r="R844">
        <v>6205</v>
      </c>
      <c r="S844">
        <v>1.1474925949999999</v>
      </c>
    </row>
    <row r="845" spans="14:19" x14ac:dyDescent="0.4">
      <c r="N845">
        <v>6210</v>
      </c>
      <c r="O845">
        <v>26.13202278</v>
      </c>
      <c r="P845">
        <v>6748.88</v>
      </c>
      <c r="Q845">
        <v>10.742995205</v>
      </c>
      <c r="R845">
        <v>6210</v>
      </c>
      <c r="S845">
        <v>1.147573937</v>
      </c>
    </row>
    <row r="846" spans="14:19" x14ac:dyDescent="0.4">
      <c r="N846">
        <v>6215</v>
      </c>
      <c r="O846">
        <v>26.131399999999999</v>
      </c>
      <c r="P846">
        <v>6754.52</v>
      </c>
      <c r="Q846">
        <v>10.736014275</v>
      </c>
      <c r="R846">
        <v>6215</v>
      </c>
      <c r="S846">
        <v>1.1476602250000001</v>
      </c>
    </row>
    <row r="847" spans="14:19" x14ac:dyDescent="0.4">
      <c r="N847">
        <v>6220</v>
      </c>
      <c r="O847">
        <v>26.129353739999999</v>
      </c>
      <c r="P847">
        <v>6760.16</v>
      </c>
      <c r="Q847">
        <v>10.730836534</v>
      </c>
      <c r="R847">
        <v>6220</v>
      </c>
      <c r="S847">
        <v>1.147741839</v>
      </c>
    </row>
    <row r="848" spans="14:19" x14ac:dyDescent="0.4">
      <c r="N848">
        <v>6225</v>
      </c>
      <c r="O848">
        <v>26.126372239999998</v>
      </c>
      <c r="P848">
        <v>6765.8</v>
      </c>
      <c r="Q848">
        <v>10.727803289000001</v>
      </c>
      <c r="R848">
        <v>6225</v>
      </c>
      <c r="S848">
        <v>1.1478143540000001</v>
      </c>
    </row>
    <row r="849" spans="14:19" x14ac:dyDescent="0.4">
      <c r="N849">
        <v>6230</v>
      </c>
      <c r="O849">
        <v>26.12299075</v>
      </c>
      <c r="P849">
        <v>6771.44</v>
      </c>
      <c r="Q849">
        <v>10.727052838000001</v>
      </c>
      <c r="R849">
        <v>6230</v>
      </c>
      <c r="S849">
        <v>1.147877297</v>
      </c>
    </row>
    <row r="850" spans="14:19" x14ac:dyDescent="0.4">
      <c r="N850">
        <v>6235</v>
      </c>
      <c r="O850">
        <v>26.119744480000001</v>
      </c>
      <c r="P850">
        <v>6777.08</v>
      </c>
      <c r="Q850">
        <v>10.728527984999999</v>
      </c>
      <c r="R850">
        <v>6235</v>
      </c>
      <c r="S850">
        <v>1.1479330889999999</v>
      </c>
    </row>
    <row r="851" spans="14:19" x14ac:dyDescent="0.4">
      <c r="N851">
        <v>6240</v>
      </c>
      <c r="O851">
        <v>26.117168679999999</v>
      </c>
      <c r="P851">
        <v>6782.72</v>
      </c>
      <c r="Q851">
        <v>10.732007766000001</v>
      </c>
      <c r="R851">
        <v>6240</v>
      </c>
      <c r="S851">
        <v>1.1479864150000001</v>
      </c>
    </row>
    <row r="852" spans="14:19" x14ac:dyDescent="0.4">
      <c r="N852">
        <v>6245</v>
      </c>
      <c r="O852">
        <v>26.115663349999998</v>
      </c>
      <c r="P852">
        <v>6788.36</v>
      </c>
      <c r="Q852">
        <v>10.737156972999999</v>
      </c>
      <c r="R852">
        <v>6245</v>
      </c>
      <c r="S852">
        <v>1.1480434260000001</v>
      </c>
    </row>
    <row r="853" spans="14:19" x14ac:dyDescent="0.4">
      <c r="N853">
        <v>6250</v>
      </c>
      <c r="O853">
        <v>26.115313879999999</v>
      </c>
      <c r="P853">
        <v>6794</v>
      </c>
      <c r="Q853">
        <v>10.743583995</v>
      </c>
      <c r="R853">
        <v>6250</v>
      </c>
      <c r="S853">
        <v>1.14811084</v>
      </c>
    </row>
    <row r="854" spans="14:19" x14ac:dyDescent="0.4">
      <c r="N854">
        <v>6255</v>
      </c>
      <c r="O854">
        <v>26.115852669999999</v>
      </c>
      <c r="P854">
        <v>6799.64</v>
      </c>
      <c r="Q854">
        <v>10.750896116</v>
      </c>
      <c r="R854">
        <v>6255</v>
      </c>
      <c r="S854">
        <v>1.148195028</v>
      </c>
    </row>
    <row r="855" spans="14:19" x14ac:dyDescent="0.4">
      <c r="N855">
        <v>6260</v>
      </c>
      <c r="O855">
        <v>26.1170121</v>
      </c>
      <c r="P855">
        <v>6805.28</v>
      </c>
      <c r="Q855">
        <v>10.758742501</v>
      </c>
      <c r="R855">
        <v>6260</v>
      </c>
      <c r="S855">
        <v>1.1483011540000001</v>
      </c>
    </row>
    <row r="856" spans="14:19" x14ac:dyDescent="0.4">
      <c r="N856">
        <v>6265</v>
      </c>
      <c r="O856">
        <v>26.118524560000001</v>
      </c>
      <c r="P856">
        <v>6810.92</v>
      </c>
      <c r="Q856">
        <v>10.766838394000001</v>
      </c>
      <c r="R856">
        <v>6265</v>
      </c>
      <c r="S856">
        <v>1.1484357730000001</v>
      </c>
    </row>
    <row r="857" spans="14:19" x14ac:dyDescent="0.4">
      <c r="N857">
        <v>6270</v>
      </c>
      <c r="O857">
        <v>26.11987972</v>
      </c>
      <c r="P857">
        <v>6816.56</v>
      </c>
      <c r="Q857">
        <v>10.77496891</v>
      </c>
      <c r="R857">
        <v>6270</v>
      </c>
      <c r="S857">
        <v>1.148595636</v>
      </c>
    </row>
    <row r="858" spans="14:19" x14ac:dyDescent="0.4">
      <c r="N858">
        <v>6275</v>
      </c>
      <c r="O858">
        <v>26.121146620000001</v>
      </c>
      <c r="P858">
        <v>6822.2</v>
      </c>
      <c r="Q858">
        <v>10.782975937</v>
      </c>
      <c r="R858">
        <v>6275</v>
      </c>
      <c r="S858">
        <v>1.148777457</v>
      </c>
    </row>
    <row r="859" spans="14:19" x14ac:dyDescent="0.4">
      <c r="N859">
        <v>6280</v>
      </c>
      <c r="O859">
        <v>26.122165840000001</v>
      </c>
      <c r="P859">
        <v>6827.84</v>
      </c>
      <c r="Q859">
        <v>10.790735588</v>
      </c>
      <c r="R859">
        <v>6280</v>
      </c>
      <c r="S859">
        <v>1.1489761979999999</v>
      </c>
    </row>
    <row r="860" spans="14:19" x14ac:dyDescent="0.4">
      <c r="N860">
        <v>6285</v>
      </c>
      <c r="O860">
        <v>26.123055520000001</v>
      </c>
      <c r="P860">
        <v>6833.48</v>
      </c>
      <c r="Q860">
        <v>10.798135329000001</v>
      </c>
      <c r="R860">
        <v>6285</v>
      </c>
      <c r="S860">
        <v>1.1491854399999999</v>
      </c>
    </row>
    <row r="861" spans="14:19" x14ac:dyDescent="0.4">
      <c r="N861">
        <v>6290</v>
      </c>
      <c r="O861">
        <v>26.123979720000001</v>
      </c>
      <c r="P861">
        <v>6839.12</v>
      </c>
      <c r="Q861">
        <v>10.805058831</v>
      </c>
      <c r="R861">
        <v>6290</v>
      </c>
      <c r="S861">
        <v>1.149398047</v>
      </c>
    </row>
    <row r="862" spans="14:19" x14ac:dyDescent="0.4">
      <c r="N862">
        <v>6295</v>
      </c>
      <c r="O862">
        <v>26.125052310000001</v>
      </c>
      <c r="P862">
        <v>6844.76</v>
      </c>
      <c r="Q862">
        <v>10.811383135</v>
      </c>
      <c r="R862">
        <v>6295</v>
      </c>
      <c r="S862">
        <v>1.1496068100000001</v>
      </c>
    </row>
    <row r="863" spans="14:19" x14ac:dyDescent="0.4">
      <c r="N863">
        <v>6300</v>
      </c>
      <c r="O863">
        <v>26.126411740000002</v>
      </c>
      <c r="P863">
        <v>6850.4</v>
      </c>
      <c r="Q863">
        <v>10.816987967999999</v>
      </c>
      <c r="R863">
        <v>6300</v>
      </c>
      <c r="S863">
        <v>1.149805003</v>
      </c>
    </row>
    <row r="864" spans="14:19" x14ac:dyDescent="0.4">
      <c r="N864">
        <v>6305</v>
      </c>
      <c r="O864">
        <v>26.127928470000001</v>
      </c>
      <c r="P864">
        <v>6856.04</v>
      </c>
      <c r="Q864">
        <v>10.821772586</v>
      </c>
      <c r="R864">
        <v>6305</v>
      </c>
      <c r="S864">
        <v>1.1499867909999999</v>
      </c>
    </row>
    <row r="865" spans="14:19" x14ac:dyDescent="0.4">
      <c r="N865">
        <v>6310</v>
      </c>
      <c r="O865">
        <v>26.129707830000001</v>
      </c>
      <c r="P865">
        <v>6861.68</v>
      </c>
      <c r="Q865">
        <v>10.825672702</v>
      </c>
      <c r="R865">
        <v>6310</v>
      </c>
      <c r="S865">
        <v>1.1501443499999999</v>
      </c>
    </row>
    <row r="866" spans="14:19" x14ac:dyDescent="0.4">
      <c r="N866">
        <v>6315</v>
      </c>
      <c r="O866">
        <v>26.131487190000001</v>
      </c>
      <c r="P866">
        <v>6867.32</v>
      </c>
      <c r="Q866">
        <v>10.828669864</v>
      </c>
      <c r="R866">
        <v>6315</v>
      </c>
      <c r="S866">
        <v>1.150276235</v>
      </c>
    </row>
    <row r="867" spans="14:19" x14ac:dyDescent="0.4">
      <c r="N867">
        <v>6320</v>
      </c>
      <c r="O867">
        <v>26.133129889999999</v>
      </c>
      <c r="P867">
        <v>6872.96</v>
      </c>
      <c r="Q867">
        <v>10.830788158000001</v>
      </c>
      <c r="R867">
        <v>6320</v>
      </c>
      <c r="S867">
        <v>1.150381104</v>
      </c>
    </row>
    <row r="868" spans="14:19" x14ac:dyDescent="0.4">
      <c r="N868">
        <v>6325</v>
      </c>
      <c r="O868">
        <v>26.134559429999999</v>
      </c>
      <c r="P868">
        <v>6878.6</v>
      </c>
      <c r="Q868">
        <v>10.832077496</v>
      </c>
      <c r="R868">
        <v>6325</v>
      </c>
      <c r="S868">
        <v>1.1504584259999999</v>
      </c>
    </row>
    <row r="869" spans="14:19" x14ac:dyDescent="0.4">
      <c r="N869">
        <v>6330</v>
      </c>
      <c r="O869">
        <v>26.135616370000001</v>
      </c>
      <c r="P869">
        <v>6884.24</v>
      </c>
      <c r="Q869">
        <v>10.832587672000001</v>
      </c>
      <c r="R869">
        <v>6330</v>
      </c>
      <c r="S869">
        <v>1.1505090469999999</v>
      </c>
    </row>
    <row r="870" spans="14:19" x14ac:dyDescent="0.4">
      <c r="N870">
        <v>6335</v>
      </c>
      <c r="O870">
        <v>26.136276160000001</v>
      </c>
      <c r="P870">
        <v>6889.88</v>
      </c>
      <c r="Q870">
        <v>10.832341190999999</v>
      </c>
      <c r="R870">
        <v>6335</v>
      </c>
      <c r="S870">
        <v>1.150535402</v>
      </c>
    </row>
    <row r="871" spans="14:19" x14ac:dyDescent="0.4">
      <c r="N871">
        <v>6340</v>
      </c>
      <c r="O871">
        <v>26.136600000000001</v>
      </c>
      <c r="P871">
        <v>6895.52</v>
      </c>
      <c r="Q871">
        <v>10.831314352</v>
      </c>
      <c r="R871">
        <v>6340</v>
      </c>
      <c r="S871">
        <v>1.1505417360000001</v>
      </c>
    </row>
    <row r="872" spans="14:19" x14ac:dyDescent="0.4">
      <c r="N872">
        <v>6345</v>
      </c>
      <c r="O872">
        <v>26.136560500000002</v>
      </c>
      <c r="P872">
        <v>6901.16</v>
      </c>
      <c r="Q872">
        <v>10.829434573</v>
      </c>
      <c r="R872">
        <v>6345</v>
      </c>
      <c r="S872">
        <v>1.1505342569999999</v>
      </c>
    </row>
    <row r="873" spans="14:19" x14ac:dyDescent="0.4">
      <c r="N873">
        <v>6350</v>
      </c>
      <c r="O873">
        <v>26.136293590000001</v>
      </c>
      <c r="P873">
        <v>6906.8</v>
      </c>
      <c r="Q873">
        <v>10.826597882</v>
      </c>
      <c r="R873">
        <v>6350</v>
      </c>
      <c r="S873">
        <v>1.150521175</v>
      </c>
    </row>
    <row r="874" spans="14:19" x14ac:dyDescent="0.4">
      <c r="N874">
        <v>6355</v>
      </c>
      <c r="O874">
        <v>26.136026690000001</v>
      </c>
      <c r="P874">
        <v>6912.44</v>
      </c>
      <c r="Q874">
        <v>10.822704848000001</v>
      </c>
      <c r="R874">
        <v>6355</v>
      </c>
      <c r="S874">
        <v>1.150514834</v>
      </c>
    </row>
    <row r="875" spans="14:19" x14ac:dyDescent="0.4">
      <c r="N875">
        <v>6360</v>
      </c>
      <c r="O875">
        <v>26.136080069999998</v>
      </c>
      <c r="P875">
        <v>6918.08</v>
      </c>
      <c r="Q875">
        <v>10.817707691000001</v>
      </c>
      <c r="R875">
        <v>6360</v>
      </c>
      <c r="S875">
        <v>1.1505288469999999</v>
      </c>
    </row>
    <row r="876" spans="14:19" x14ac:dyDescent="0.4">
      <c r="N876">
        <v>6365</v>
      </c>
      <c r="O876">
        <v>26.136859430000001</v>
      </c>
      <c r="P876">
        <v>6923.72</v>
      </c>
      <c r="Q876">
        <v>10.811657351999999</v>
      </c>
      <c r="R876">
        <v>6365</v>
      </c>
      <c r="S876">
        <v>1.1505754880000001</v>
      </c>
    </row>
    <row r="877" spans="14:19" x14ac:dyDescent="0.4">
      <c r="N877">
        <v>6370</v>
      </c>
      <c r="O877">
        <v>26.138592169999999</v>
      </c>
      <c r="P877">
        <v>6929.36</v>
      </c>
      <c r="Q877">
        <v>10.804738174000001</v>
      </c>
      <c r="R877">
        <v>6370</v>
      </c>
      <c r="S877">
        <v>1.1506667349999999</v>
      </c>
    </row>
    <row r="878" spans="14:19" x14ac:dyDescent="0.4">
      <c r="N878">
        <v>6375</v>
      </c>
      <c r="O878">
        <v>26.1411032</v>
      </c>
      <c r="P878">
        <v>6935</v>
      </c>
      <c r="Q878">
        <v>10.797279797</v>
      </c>
      <c r="R878">
        <v>6375</v>
      </c>
      <c r="S878">
        <v>1.1508132520000001</v>
      </c>
    </row>
    <row r="879" spans="14:19" x14ac:dyDescent="0.4">
      <c r="N879">
        <v>6380</v>
      </c>
      <c r="O879">
        <v>26.144129889999999</v>
      </c>
      <c r="P879">
        <v>6940.64</v>
      </c>
      <c r="Q879">
        <v>10.789740608000001</v>
      </c>
      <c r="R879">
        <v>6380</v>
      </c>
      <c r="S879">
        <v>1.151023527</v>
      </c>
    </row>
    <row r="880" spans="14:19" x14ac:dyDescent="0.4">
      <c r="N880">
        <v>6385</v>
      </c>
      <c r="O880">
        <v>26.14709787</v>
      </c>
      <c r="P880">
        <v>6946.28</v>
      </c>
      <c r="Q880">
        <v>10.782663325</v>
      </c>
      <c r="R880">
        <v>6385</v>
      </c>
      <c r="S880">
        <v>1.1513030289999999</v>
      </c>
    </row>
    <row r="881" spans="14:19" x14ac:dyDescent="0.4">
      <c r="N881">
        <v>6390</v>
      </c>
      <c r="O881">
        <v>26.14894164</v>
      </c>
      <c r="P881">
        <v>6951.92</v>
      </c>
      <c r="Q881">
        <v>10.776609522999999</v>
      </c>
      <c r="R881">
        <v>6390</v>
      </c>
      <c r="S881">
        <v>1.151653448</v>
      </c>
    </row>
    <row r="882" spans="14:19" x14ac:dyDescent="0.4">
      <c r="N882">
        <v>6395</v>
      </c>
      <c r="O882">
        <v>26.149120289999999</v>
      </c>
      <c r="P882">
        <v>6957.56</v>
      </c>
      <c r="Q882">
        <v>10.772084751</v>
      </c>
      <c r="R882">
        <v>6395</v>
      </c>
      <c r="S882">
        <v>1.152072075</v>
      </c>
    </row>
    <row r="883" spans="14:19" x14ac:dyDescent="0.4">
      <c r="N883">
        <v>6400</v>
      </c>
      <c r="O883">
        <v>26.146629180000001</v>
      </c>
      <c r="P883">
        <v>6963.2</v>
      </c>
      <c r="Q883">
        <v>10.769468012999999</v>
      </c>
      <c r="R883">
        <v>6400</v>
      </c>
      <c r="S883">
        <v>1.1525559400000001</v>
      </c>
    </row>
    <row r="884" spans="14:19" x14ac:dyDescent="0.4">
      <c r="N884">
        <v>6405</v>
      </c>
      <c r="O884">
        <v>26.141553030000001</v>
      </c>
      <c r="P884">
        <v>6968.84</v>
      </c>
      <c r="Q884">
        <v>10.768958655</v>
      </c>
      <c r="R884">
        <v>6405</v>
      </c>
      <c r="S884">
        <v>1.1530845759999999</v>
      </c>
    </row>
    <row r="885" spans="14:19" x14ac:dyDescent="0.4">
      <c r="N885">
        <v>6410</v>
      </c>
      <c r="O885">
        <v>26.13516868</v>
      </c>
      <c r="P885">
        <v>6974.48</v>
      </c>
      <c r="Q885">
        <v>10.77055011</v>
      </c>
      <c r="R885">
        <v>6410</v>
      </c>
      <c r="S885">
        <v>1.153637706</v>
      </c>
    </row>
    <row r="886" spans="14:19" x14ac:dyDescent="0.4">
      <c r="N886">
        <v>6415</v>
      </c>
      <c r="O886">
        <v>26.128496089999999</v>
      </c>
      <c r="P886">
        <v>6980.12</v>
      </c>
      <c r="Q886">
        <v>10.774034629999999</v>
      </c>
      <c r="R886">
        <v>6415</v>
      </c>
      <c r="S886">
        <v>1.154195243</v>
      </c>
    </row>
    <row r="887" spans="14:19" x14ac:dyDescent="0.4">
      <c r="N887">
        <v>6420</v>
      </c>
      <c r="O887">
        <v>26.12349253</v>
      </c>
      <c r="P887">
        <v>6985.76</v>
      </c>
      <c r="Q887">
        <v>10.779037231</v>
      </c>
      <c r="R887">
        <v>6420</v>
      </c>
      <c r="S887">
        <v>1.1547367479999999</v>
      </c>
    </row>
    <row r="888" spans="14:19" x14ac:dyDescent="0.4">
      <c r="N888">
        <v>6425</v>
      </c>
      <c r="O888">
        <v>26.12110676</v>
      </c>
      <c r="P888">
        <v>6991.4</v>
      </c>
      <c r="Q888">
        <v>10.785071857</v>
      </c>
      <c r="R888">
        <v>6425</v>
      </c>
      <c r="S888">
        <v>1.155243086</v>
      </c>
    </row>
    <row r="889" spans="14:19" x14ac:dyDescent="0.4">
      <c r="N889">
        <v>6430</v>
      </c>
      <c r="O889">
        <v>26.121112459999999</v>
      </c>
      <c r="P889">
        <v>6997.04</v>
      </c>
      <c r="Q889">
        <v>10.79160935</v>
      </c>
      <c r="R889">
        <v>6430</v>
      </c>
      <c r="S889">
        <v>1.1556979599999999</v>
      </c>
    </row>
    <row r="890" spans="14:19" x14ac:dyDescent="0.4">
      <c r="N890">
        <v>6435</v>
      </c>
      <c r="O890">
        <v>26.12295018</v>
      </c>
      <c r="P890">
        <v>7002.68</v>
      </c>
      <c r="Q890">
        <v>10.798145632000001</v>
      </c>
      <c r="R890">
        <v>6435</v>
      </c>
      <c r="S890">
        <v>1.156089189</v>
      </c>
    </row>
    <row r="891" spans="14:19" x14ac:dyDescent="0.4">
      <c r="N891">
        <v>6440</v>
      </c>
      <c r="O891">
        <v>26.125085410000001</v>
      </c>
      <c r="P891">
        <v>7008.32</v>
      </c>
      <c r="Q891">
        <v>10.804259599</v>
      </c>
      <c r="R891">
        <v>6440</v>
      </c>
      <c r="S891">
        <v>1.156409598</v>
      </c>
    </row>
    <row r="892" spans="14:19" x14ac:dyDescent="0.4">
      <c r="N892">
        <v>6445</v>
      </c>
      <c r="O892">
        <v>26.127220640000001</v>
      </c>
      <c r="P892">
        <v>7013.96</v>
      </c>
      <c r="Q892">
        <v>10.809653118</v>
      </c>
      <c r="R892">
        <v>6445</v>
      </c>
      <c r="S892">
        <v>1.15665106</v>
      </c>
    </row>
    <row r="893" spans="14:19" x14ac:dyDescent="0.4">
      <c r="N893">
        <v>6450</v>
      </c>
      <c r="O893">
        <v>26.128948399999999</v>
      </c>
      <c r="P893">
        <v>7019.6</v>
      </c>
      <c r="Q893">
        <v>10.814169294999999</v>
      </c>
      <c r="R893">
        <v>6450</v>
      </c>
      <c r="S893">
        <v>1.156823004</v>
      </c>
    </row>
    <row r="894" spans="14:19" x14ac:dyDescent="0.4">
      <c r="N894">
        <v>6455</v>
      </c>
      <c r="O894">
        <v>26.130216010000002</v>
      </c>
      <c r="P894">
        <v>7025.24</v>
      </c>
      <c r="Q894">
        <v>10.817789019999999</v>
      </c>
      <c r="R894">
        <v>6455</v>
      </c>
      <c r="S894">
        <v>1.1569381729999999</v>
      </c>
    </row>
    <row r="895" spans="14:19" x14ac:dyDescent="0.4">
      <c r="N895">
        <v>6460</v>
      </c>
      <c r="O895">
        <v>26.131134880000001</v>
      </c>
      <c r="P895">
        <v>7030.88</v>
      </c>
      <c r="Q895">
        <v>10.820608965</v>
      </c>
      <c r="R895">
        <v>6460</v>
      </c>
      <c r="S895">
        <v>1.157007962</v>
      </c>
    </row>
    <row r="896" spans="14:19" x14ac:dyDescent="0.4">
      <c r="N896">
        <v>6465</v>
      </c>
      <c r="O896">
        <v>26.131693590000001</v>
      </c>
      <c r="P896">
        <v>7036.52</v>
      </c>
      <c r="Q896">
        <v>10.822806159000001</v>
      </c>
      <c r="R896">
        <v>6465</v>
      </c>
      <c r="S896">
        <v>1.1570442190000001</v>
      </c>
    </row>
    <row r="897" spans="14:19" x14ac:dyDescent="0.4">
      <c r="N897">
        <v>6470</v>
      </c>
      <c r="O897">
        <v>26.131900000000002</v>
      </c>
      <c r="P897">
        <v>7042.16</v>
      </c>
      <c r="Q897">
        <v>10.824595113999999</v>
      </c>
      <c r="R897">
        <v>6470</v>
      </c>
      <c r="S897">
        <v>1.157057894</v>
      </c>
    </row>
    <row r="898" spans="14:19" x14ac:dyDescent="0.4">
      <c r="N898">
        <v>6475</v>
      </c>
      <c r="O898">
        <v>26.131847329999999</v>
      </c>
      <c r="P898">
        <v>7047.8</v>
      </c>
      <c r="Q898">
        <v>10.826183283000001</v>
      </c>
      <c r="R898">
        <v>6475</v>
      </c>
      <c r="S898">
        <v>1.157057923</v>
      </c>
    </row>
    <row r="899" spans="14:19" x14ac:dyDescent="0.4">
      <c r="N899">
        <v>6480</v>
      </c>
      <c r="O899">
        <v>26.131730610000002</v>
      </c>
      <c r="P899">
        <v>7053.44</v>
      </c>
      <c r="Q899">
        <v>10.827730001999999</v>
      </c>
      <c r="R899">
        <v>6480</v>
      </c>
      <c r="S899">
        <v>1.1570504639999999</v>
      </c>
    </row>
    <row r="900" spans="14:19" x14ac:dyDescent="0.4">
      <c r="N900">
        <v>6485</v>
      </c>
      <c r="O900">
        <v>26.13198968</v>
      </c>
      <c r="P900">
        <v>7059.08</v>
      </c>
      <c r="Q900">
        <v>10.829313222</v>
      </c>
      <c r="R900">
        <v>6485</v>
      </c>
      <c r="S900">
        <v>1.1570385240000001</v>
      </c>
    </row>
    <row r="901" spans="14:19" x14ac:dyDescent="0.4">
      <c r="N901">
        <v>6490</v>
      </c>
      <c r="O901">
        <v>26.133858010000001</v>
      </c>
      <c r="P901">
        <v>7064.72</v>
      </c>
      <c r="Q901">
        <v>10.830907668</v>
      </c>
      <c r="R901">
        <v>6490</v>
      </c>
      <c r="S901">
        <v>1.1570213309999999</v>
      </c>
    </row>
    <row r="902" spans="14:19" x14ac:dyDescent="0.4">
      <c r="N902">
        <v>6495</v>
      </c>
      <c r="O902">
        <v>26.138274729999999</v>
      </c>
      <c r="P902">
        <v>7070.36</v>
      </c>
      <c r="Q902">
        <v>10.832377378</v>
      </c>
      <c r="R902">
        <v>6495</v>
      </c>
      <c r="S902">
        <v>1.1569954549999999</v>
      </c>
    </row>
    <row r="903" spans="14:19" x14ac:dyDescent="0.4">
      <c r="N903">
        <v>6500</v>
      </c>
      <c r="O903">
        <v>26.14524982</v>
      </c>
      <c r="P903">
        <v>7076</v>
      </c>
      <c r="Q903">
        <v>10.833484755000001</v>
      </c>
      <c r="R903">
        <v>6500</v>
      </c>
      <c r="S903">
        <v>1.1569569580000001</v>
      </c>
    </row>
    <row r="904" spans="14:19" x14ac:dyDescent="0.4">
      <c r="N904">
        <v>6505</v>
      </c>
      <c r="O904">
        <v>26.153954800000001</v>
      </c>
      <c r="P904">
        <v>7081.64</v>
      </c>
      <c r="Q904">
        <v>10.83391692</v>
      </c>
      <c r="R904">
        <v>6505</v>
      </c>
      <c r="S904">
        <v>1.1569019659999999</v>
      </c>
    </row>
    <row r="905" spans="14:19" x14ac:dyDescent="0.4">
      <c r="N905">
        <v>6510</v>
      </c>
      <c r="O905">
        <v>26.163109250000002</v>
      </c>
      <c r="P905">
        <v>7087.28</v>
      </c>
      <c r="Q905">
        <v>10.833328063</v>
      </c>
      <c r="R905">
        <v>6510</v>
      </c>
      <c r="S905">
        <v>1.156827751</v>
      </c>
    </row>
    <row r="906" spans="14:19" x14ac:dyDescent="0.4">
      <c r="N906">
        <v>6515</v>
      </c>
      <c r="O906">
        <v>26.171688970000002</v>
      </c>
      <c r="P906">
        <v>7092.92</v>
      </c>
      <c r="Q906">
        <v>10.831393787</v>
      </c>
      <c r="R906">
        <v>6515</v>
      </c>
      <c r="S906">
        <v>1.156733316</v>
      </c>
    </row>
    <row r="907" spans="14:19" x14ac:dyDescent="0.4">
      <c r="N907">
        <v>6520</v>
      </c>
      <c r="O907">
        <v>26.178930959999999</v>
      </c>
      <c r="P907">
        <v>7098.56</v>
      </c>
      <c r="Q907">
        <v>10.827870493000001</v>
      </c>
      <c r="R907">
        <v>6520</v>
      </c>
      <c r="S907">
        <v>1.156619705</v>
      </c>
    </row>
    <row r="908" spans="14:19" x14ac:dyDescent="0.4">
      <c r="N908">
        <v>6525</v>
      </c>
      <c r="O908">
        <v>26.1842726</v>
      </c>
      <c r="P908">
        <v>7104.2</v>
      </c>
      <c r="Q908">
        <v>10.822650434</v>
      </c>
      <c r="R908">
        <v>6525</v>
      </c>
      <c r="S908">
        <v>1.1564900499999999</v>
      </c>
    </row>
    <row r="909" spans="14:19" x14ac:dyDescent="0.4">
      <c r="N909">
        <v>6530</v>
      </c>
      <c r="O909">
        <v>26.187909609999998</v>
      </c>
      <c r="P909">
        <v>7109.84</v>
      </c>
      <c r="Q909">
        <v>10.815802085</v>
      </c>
      <c r="R909">
        <v>6530</v>
      </c>
      <c r="S909">
        <v>1.156349367</v>
      </c>
    </row>
    <row r="910" spans="14:19" x14ac:dyDescent="0.4">
      <c r="N910">
        <v>6535</v>
      </c>
      <c r="O910">
        <v>26.189866899999998</v>
      </c>
      <c r="P910">
        <v>7115.48</v>
      </c>
      <c r="Q910">
        <v>10.807586540999999</v>
      </c>
      <c r="R910">
        <v>6535</v>
      </c>
      <c r="S910">
        <v>1.156204502</v>
      </c>
    </row>
    <row r="911" spans="14:19" x14ac:dyDescent="0.4">
      <c r="N911">
        <v>6540</v>
      </c>
      <c r="O911">
        <v>26.19107794</v>
      </c>
      <c r="P911">
        <v>7121.12</v>
      </c>
      <c r="Q911">
        <v>10.798444035999999</v>
      </c>
      <c r="R911">
        <v>6540</v>
      </c>
      <c r="S911">
        <v>1.156064561</v>
      </c>
    </row>
    <row r="912" spans="14:19" x14ac:dyDescent="0.4">
      <c r="N912">
        <v>6545</v>
      </c>
      <c r="O912">
        <v>26.192522060000002</v>
      </c>
      <c r="P912">
        <v>7126.76</v>
      </c>
      <c r="Q912">
        <v>10.788950012000001</v>
      </c>
      <c r="R912">
        <v>6545</v>
      </c>
      <c r="S912">
        <v>1.1559368109999999</v>
      </c>
    </row>
    <row r="913" spans="14:19" x14ac:dyDescent="0.4">
      <c r="N913">
        <v>6550</v>
      </c>
      <c r="O913">
        <v>26.19458221</v>
      </c>
      <c r="P913">
        <v>7132.4</v>
      </c>
      <c r="Q913">
        <v>10.779746340999999</v>
      </c>
      <c r="R913">
        <v>6550</v>
      </c>
      <c r="S913">
        <v>1.155827167</v>
      </c>
    </row>
    <row r="914" spans="14:19" x14ac:dyDescent="0.4">
      <c r="N914">
        <v>6555</v>
      </c>
      <c r="O914">
        <v>26.197443419999999</v>
      </c>
      <c r="P914">
        <v>7138.04</v>
      </c>
      <c r="Q914">
        <v>10.771458921000001</v>
      </c>
      <c r="R914">
        <v>6555</v>
      </c>
      <c r="S914">
        <v>1.1557399319999999</v>
      </c>
    </row>
    <row r="915" spans="14:19" x14ac:dyDescent="0.4">
      <c r="N915">
        <v>6560</v>
      </c>
      <c r="O915">
        <v>26.200386120000001</v>
      </c>
      <c r="P915">
        <v>7143.68</v>
      </c>
      <c r="Q915">
        <v>10.764616398999999</v>
      </c>
      <c r="R915">
        <v>6560</v>
      </c>
      <c r="S915">
        <v>1.1556774400000001</v>
      </c>
    </row>
    <row r="916" spans="14:19" x14ac:dyDescent="0.4">
      <c r="N916">
        <v>6565</v>
      </c>
      <c r="O916">
        <v>26.202266550000001</v>
      </c>
      <c r="P916">
        <v>7149.32</v>
      </c>
      <c r="Q916">
        <v>10.759585126999999</v>
      </c>
      <c r="R916">
        <v>6565</v>
      </c>
      <c r="S916">
        <v>1.155639893</v>
      </c>
    </row>
    <row r="917" spans="14:19" x14ac:dyDescent="0.4">
      <c r="N917">
        <v>6570</v>
      </c>
      <c r="O917">
        <v>26.201930610000002</v>
      </c>
      <c r="P917">
        <v>7154.96</v>
      </c>
      <c r="Q917">
        <v>10.756532262</v>
      </c>
      <c r="R917">
        <v>6570</v>
      </c>
      <c r="S917">
        <v>1.155625406</v>
      </c>
    </row>
    <row r="918" spans="14:19" x14ac:dyDescent="0.4">
      <c r="N918">
        <v>6575</v>
      </c>
      <c r="O918">
        <v>26.197644480000001</v>
      </c>
      <c r="P918">
        <v>7160.6</v>
      </c>
      <c r="Q918">
        <v>10.755422837999999</v>
      </c>
      <c r="R918">
        <v>6575</v>
      </c>
      <c r="S918">
        <v>1.15563025</v>
      </c>
    </row>
    <row r="919" spans="14:19" x14ac:dyDescent="0.4">
      <c r="N919">
        <v>6580</v>
      </c>
      <c r="O919">
        <v>26.19052705</v>
      </c>
      <c r="P919">
        <v>7166.24</v>
      </c>
      <c r="Q919">
        <v>10.756049024999999</v>
      </c>
      <c r="R919">
        <v>6580</v>
      </c>
      <c r="S919">
        <v>1.15564979</v>
      </c>
    </row>
    <row r="920" spans="14:19" x14ac:dyDescent="0.4">
      <c r="N920">
        <v>6585</v>
      </c>
      <c r="O920">
        <v>26.181318860000001</v>
      </c>
      <c r="P920">
        <v>7171.88</v>
      </c>
      <c r="Q920">
        <v>10.758082662</v>
      </c>
      <c r="R920">
        <v>6585</v>
      </c>
      <c r="S920">
        <v>1.1556768610000001</v>
      </c>
    </row>
    <row r="921" spans="14:19" x14ac:dyDescent="0.4">
      <c r="N921">
        <v>6590</v>
      </c>
      <c r="O921">
        <v>26.173429179999999</v>
      </c>
      <c r="P921">
        <v>7177.52</v>
      </c>
      <c r="Q921">
        <v>10.761137336000001</v>
      </c>
      <c r="R921">
        <v>6590</v>
      </c>
      <c r="S921">
        <v>1.1557051460000001</v>
      </c>
    </row>
    <row r="922" spans="14:19" x14ac:dyDescent="0.4">
      <c r="N922">
        <v>6595</v>
      </c>
      <c r="O922">
        <v>26.167529179999999</v>
      </c>
      <c r="P922">
        <v>7183.16</v>
      </c>
      <c r="Q922">
        <v>10.764825091000001</v>
      </c>
      <c r="R922">
        <v>6595</v>
      </c>
      <c r="S922">
        <v>1.1557305959999999</v>
      </c>
    </row>
    <row r="923" spans="14:19" x14ac:dyDescent="0.4">
      <c r="N923">
        <v>6600</v>
      </c>
      <c r="O923">
        <v>26.164440930000001</v>
      </c>
      <c r="P923">
        <v>7188.8</v>
      </c>
      <c r="Q923">
        <v>10.76879566</v>
      </c>
      <c r="R923">
        <v>6600</v>
      </c>
      <c r="S923">
        <v>1.1557508860000001</v>
      </c>
    </row>
    <row r="924" spans="14:19" x14ac:dyDescent="0.4">
      <c r="N924">
        <v>6605</v>
      </c>
      <c r="O924">
        <v>26.163995020000002</v>
      </c>
      <c r="P924">
        <v>7194.44</v>
      </c>
      <c r="Q924">
        <v>10.772752044000001</v>
      </c>
      <c r="R924">
        <v>6605</v>
      </c>
      <c r="S924">
        <v>1.1557656810000001</v>
      </c>
    </row>
    <row r="925" spans="14:19" x14ac:dyDescent="0.4">
      <c r="N925">
        <v>6610</v>
      </c>
      <c r="O925">
        <v>26.16539715</v>
      </c>
      <c r="P925">
        <v>7200.08</v>
      </c>
      <c r="Q925">
        <v>10.776443760999999</v>
      </c>
      <c r="R925">
        <v>6610</v>
      </c>
      <c r="S925">
        <v>1.1557767000000001</v>
      </c>
    </row>
    <row r="926" spans="14:19" x14ac:dyDescent="0.4">
      <c r="N926">
        <v>6615</v>
      </c>
      <c r="O926">
        <v>26.167940569999999</v>
      </c>
      <c r="P926">
        <v>7205.72</v>
      </c>
      <c r="Q926">
        <v>10.779645824999999</v>
      </c>
      <c r="R926">
        <v>6615</v>
      </c>
      <c r="S926">
        <v>1.155787554</v>
      </c>
    </row>
    <row r="927" spans="14:19" x14ac:dyDescent="0.4">
      <c r="N927">
        <v>6620</v>
      </c>
      <c r="O927">
        <v>26.170621709999999</v>
      </c>
      <c r="P927">
        <v>7211.36</v>
      </c>
      <c r="Q927">
        <v>10.782135759000001</v>
      </c>
      <c r="R927">
        <v>6620</v>
      </c>
      <c r="S927">
        <v>1.155803388</v>
      </c>
    </row>
    <row r="928" spans="14:19" x14ac:dyDescent="0.4">
      <c r="N928">
        <v>6625</v>
      </c>
      <c r="O928">
        <v>26.172312099999999</v>
      </c>
      <c r="P928">
        <v>7217</v>
      </c>
      <c r="Q928">
        <v>10.783681261</v>
      </c>
      <c r="R928">
        <v>6625</v>
      </c>
      <c r="S928">
        <v>1.155831455</v>
      </c>
    </row>
    <row r="929" spans="14:19" x14ac:dyDescent="0.4">
      <c r="N929">
        <v>6630</v>
      </c>
      <c r="O929">
        <v>26.172568680000001</v>
      </c>
      <c r="P929">
        <v>7222.64</v>
      </c>
      <c r="Q929">
        <v>10.784047513000001</v>
      </c>
      <c r="R929">
        <v>6630</v>
      </c>
      <c r="S929">
        <v>1.1558798290000001</v>
      </c>
    </row>
    <row r="930" spans="14:19" x14ac:dyDescent="0.4">
      <c r="N930">
        <v>6635</v>
      </c>
      <c r="O930">
        <v>26.171427049999998</v>
      </c>
      <c r="P930">
        <v>7228.28</v>
      </c>
      <c r="Q930">
        <v>10.783026592000001</v>
      </c>
      <c r="R930">
        <v>6635</v>
      </c>
      <c r="S930">
        <v>1.1559526179999999</v>
      </c>
    </row>
    <row r="931" spans="14:19" x14ac:dyDescent="0.4">
      <c r="N931">
        <v>6640</v>
      </c>
      <c r="O931">
        <v>26.169754449999999</v>
      </c>
      <c r="P931">
        <v>7233.92</v>
      </c>
      <c r="Q931">
        <v>10.780483759000001</v>
      </c>
      <c r="R931">
        <v>6640</v>
      </c>
      <c r="S931">
        <v>1.15605314</v>
      </c>
    </row>
    <row r="932" spans="14:19" x14ac:dyDescent="0.4">
      <c r="N932">
        <v>6645</v>
      </c>
      <c r="O932">
        <v>26.168180069999998</v>
      </c>
      <c r="P932">
        <v>7239.56</v>
      </c>
      <c r="Q932">
        <v>10.776408999999999</v>
      </c>
      <c r="R932">
        <v>6645</v>
      </c>
      <c r="S932">
        <v>1.1561825800000001</v>
      </c>
    </row>
    <row r="933" spans="14:19" x14ac:dyDescent="0.4">
      <c r="N933">
        <v>6650</v>
      </c>
      <c r="O933">
        <v>26.167279359999998</v>
      </c>
      <c r="P933">
        <v>7245.2</v>
      </c>
      <c r="Q933">
        <v>10.770958740999999</v>
      </c>
      <c r="R933">
        <v>6650</v>
      </c>
      <c r="S933">
        <v>1.1563397950000001</v>
      </c>
    </row>
    <row r="934" spans="14:19" x14ac:dyDescent="0.4">
      <c r="N934">
        <v>6655</v>
      </c>
      <c r="O934">
        <v>26.16718754</v>
      </c>
      <c r="P934">
        <v>7250.84</v>
      </c>
      <c r="Q934">
        <v>10.764473455999999</v>
      </c>
      <c r="R934">
        <v>6655</v>
      </c>
      <c r="S934">
        <v>1.15652135</v>
      </c>
    </row>
    <row r="935" spans="14:19" x14ac:dyDescent="0.4">
      <c r="N935">
        <v>6660</v>
      </c>
      <c r="O935">
        <v>26.167508900000001</v>
      </c>
      <c r="P935">
        <v>7256.48</v>
      </c>
      <c r="Q935">
        <v>10.757461674</v>
      </c>
      <c r="R935">
        <v>6660</v>
      </c>
      <c r="S935">
        <v>1.1567217329999999</v>
      </c>
    </row>
    <row r="936" spans="14:19" x14ac:dyDescent="0.4">
      <c r="N936">
        <v>6665</v>
      </c>
      <c r="O936">
        <v>26.16799288</v>
      </c>
      <c r="P936">
        <v>7262.12</v>
      </c>
      <c r="Q936">
        <v>10.750548648000001</v>
      </c>
      <c r="R936">
        <v>6665</v>
      </c>
      <c r="S936">
        <v>1.156933768</v>
      </c>
    </row>
    <row r="937" spans="14:19" x14ac:dyDescent="0.4">
      <c r="N937">
        <v>6670</v>
      </c>
      <c r="O937">
        <v>26.167903920000001</v>
      </c>
      <c r="P937">
        <v>7267.76</v>
      </c>
      <c r="Q937">
        <v>10.74439653</v>
      </c>
      <c r="R937">
        <v>6670</v>
      </c>
      <c r="S937">
        <v>1.1571488050000001</v>
      </c>
    </row>
    <row r="938" spans="14:19" x14ac:dyDescent="0.4">
      <c r="N938">
        <v>6675</v>
      </c>
      <c r="O938">
        <v>26.166964409999999</v>
      </c>
      <c r="P938">
        <v>7273.4</v>
      </c>
      <c r="Q938">
        <v>10.739610203</v>
      </c>
      <c r="R938">
        <v>6675</v>
      </c>
      <c r="S938">
        <v>1.1573560190000001</v>
      </c>
    </row>
    <row r="939" spans="14:19" x14ac:dyDescent="0.4">
      <c r="N939">
        <v>6680</v>
      </c>
      <c r="O939">
        <v>26.1647274</v>
      </c>
      <c r="P939">
        <v>7279.04</v>
      </c>
      <c r="Q939">
        <v>10.736647032</v>
      </c>
      <c r="R939">
        <v>6680</v>
      </c>
      <c r="S939">
        <v>1.157547305</v>
      </c>
    </row>
    <row r="940" spans="14:19" x14ac:dyDescent="0.4">
      <c r="N940">
        <v>6685</v>
      </c>
      <c r="O940">
        <v>26.161354450000001</v>
      </c>
      <c r="P940">
        <v>7284.68</v>
      </c>
      <c r="Q940">
        <v>10.735748622999999</v>
      </c>
      <c r="R940">
        <v>6685</v>
      </c>
      <c r="S940">
        <v>1.1577162160000001</v>
      </c>
    </row>
    <row r="941" spans="14:19" x14ac:dyDescent="0.4">
      <c r="N941">
        <v>6690</v>
      </c>
      <c r="O941">
        <v>26.156942350000001</v>
      </c>
      <c r="P941">
        <v>7290.32</v>
      </c>
      <c r="Q941">
        <v>10.736908381999999</v>
      </c>
      <c r="R941">
        <v>6690</v>
      </c>
      <c r="S941">
        <v>1.157858126</v>
      </c>
    </row>
    <row r="942" spans="14:19" x14ac:dyDescent="0.4">
      <c r="N942">
        <v>6695</v>
      </c>
      <c r="O942">
        <v>26.151926339999999</v>
      </c>
      <c r="P942">
        <v>7295.96</v>
      </c>
      <c r="Q942">
        <v>10.739881201999999</v>
      </c>
      <c r="R942">
        <v>6695</v>
      </c>
      <c r="S942">
        <v>1.157970489</v>
      </c>
    </row>
    <row r="943" spans="14:19" x14ac:dyDescent="0.4">
      <c r="N943">
        <v>6700</v>
      </c>
      <c r="O943">
        <v>26.147095019999998</v>
      </c>
      <c r="P943">
        <v>7301.6</v>
      </c>
      <c r="Q943">
        <v>10.744232911999999</v>
      </c>
      <c r="R943">
        <v>6700</v>
      </c>
      <c r="S943">
        <v>1.158052912</v>
      </c>
    </row>
    <row r="944" spans="14:19" x14ac:dyDescent="0.4">
      <c r="N944">
        <v>6705</v>
      </c>
      <c r="O944">
        <v>26.143271890000001</v>
      </c>
      <c r="P944">
        <v>7307.24</v>
      </c>
      <c r="Q944">
        <v>10.749419153</v>
      </c>
      <c r="R944">
        <v>6705</v>
      </c>
      <c r="S944">
        <v>1.1581070520000001</v>
      </c>
    </row>
    <row r="945" spans="14:19" x14ac:dyDescent="0.4">
      <c r="N945">
        <v>6710</v>
      </c>
      <c r="O945">
        <v>26.141054799999999</v>
      </c>
      <c r="P945">
        <v>7312.88</v>
      </c>
      <c r="Q945">
        <v>10.754877881000001</v>
      </c>
      <c r="R945">
        <v>6710</v>
      </c>
      <c r="S945">
        <v>1.1581363579999999</v>
      </c>
    </row>
    <row r="946" spans="14:19" x14ac:dyDescent="0.4">
      <c r="N946">
        <v>6715</v>
      </c>
      <c r="O946">
        <v>26.14167758</v>
      </c>
      <c r="P946">
        <v>7318.52</v>
      </c>
      <c r="Q946">
        <v>10.760117884</v>
      </c>
      <c r="R946">
        <v>6715</v>
      </c>
      <c r="S946">
        <v>1.158145124</v>
      </c>
    </row>
    <row r="947" spans="14:19" x14ac:dyDescent="0.4">
      <c r="N947">
        <v>6720</v>
      </c>
      <c r="O947">
        <v>26.144787539999999</v>
      </c>
      <c r="P947">
        <v>7324.16</v>
      </c>
      <c r="Q947">
        <v>10.764787590999999</v>
      </c>
      <c r="R947">
        <v>6720</v>
      </c>
      <c r="S947">
        <v>1.1581395050000001</v>
      </c>
    </row>
    <row r="948" spans="14:19" x14ac:dyDescent="0.4">
      <c r="N948">
        <v>6725</v>
      </c>
      <c r="O948">
        <v>26.149858720000001</v>
      </c>
      <c r="P948">
        <v>7329.8</v>
      </c>
      <c r="Q948">
        <v>10.768713435</v>
      </c>
      <c r="R948">
        <v>6725</v>
      </c>
      <c r="S948">
        <v>1.1581272979999999</v>
      </c>
    </row>
    <row r="949" spans="14:19" x14ac:dyDescent="0.4">
      <c r="N949">
        <v>6730</v>
      </c>
      <c r="O949">
        <v>26.155413169999999</v>
      </c>
      <c r="P949">
        <v>7335.44</v>
      </c>
      <c r="Q949">
        <v>10.771903742999999</v>
      </c>
      <c r="R949">
        <v>6730</v>
      </c>
      <c r="S949">
        <v>1.158113809</v>
      </c>
    </row>
    <row r="950" spans="14:19" x14ac:dyDescent="0.4">
      <c r="N950">
        <v>6735</v>
      </c>
      <c r="O950">
        <v>26.160702140000001</v>
      </c>
      <c r="P950">
        <v>7341.08</v>
      </c>
      <c r="Q950">
        <v>10.774520975</v>
      </c>
      <c r="R950">
        <v>6735</v>
      </c>
      <c r="S950">
        <v>1.158103597</v>
      </c>
    </row>
    <row r="951" spans="14:19" x14ac:dyDescent="0.4">
      <c r="N951">
        <v>6740</v>
      </c>
      <c r="O951">
        <v>26.164774019999999</v>
      </c>
      <c r="P951">
        <v>7346.72</v>
      </c>
      <c r="Q951">
        <v>10.776830675999999</v>
      </c>
      <c r="R951">
        <v>6740</v>
      </c>
      <c r="S951">
        <v>1.1581003439999999</v>
      </c>
    </row>
    <row r="952" spans="14:19" x14ac:dyDescent="0.4">
      <c r="N952">
        <v>6745</v>
      </c>
      <c r="O952">
        <v>26.166975449999999</v>
      </c>
      <c r="P952">
        <v>7352.36</v>
      </c>
      <c r="Q952">
        <v>10.779138815</v>
      </c>
      <c r="R952">
        <v>6745</v>
      </c>
      <c r="S952">
        <v>1.158106796</v>
      </c>
    </row>
    <row r="953" spans="14:19" x14ac:dyDescent="0.4">
      <c r="N953">
        <v>6750</v>
      </c>
      <c r="O953">
        <v>26.16724769</v>
      </c>
      <c r="P953">
        <v>7358</v>
      </c>
      <c r="Q953">
        <v>10.781729758999999</v>
      </c>
      <c r="R953">
        <v>6750</v>
      </c>
      <c r="S953">
        <v>1.158124766</v>
      </c>
    </row>
    <row r="954" spans="14:19" x14ac:dyDescent="0.4">
      <c r="N954">
        <v>6755</v>
      </c>
      <c r="O954">
        <v>26.165509610000001</v>
      </c>
      <c r="P954">
        <v>7363.64</v>
      </c>
      <c r="Q954">
        <v>10.784815418999999</v>
      </c>
      <c r="R954">
        <v>6755</v>
      </c>
      <c r="S954">
        <v>1.158155168</v>
      </c>
    </row>
    <row r="955" spans="14:19" x14ac:dyDescent="0.4">
      <c r="N955">
        <v>6760</v>
      </c>
      <c r="O955">
        <v>26.1624847</v>
      </c>
      <c r="P955">
        <v>7369.28</v>
      </c>
      <c r="Q955">
        <v>10.788502604</v>
      </c>
      <c r="R955">
        <v>6760</v>
      </c>
      <c r="S955">
        <v>1.158198429</v>
      </c>
    </row>
    <row r="956" spans="14:19" x14ac:dyDescent="0.4">
      <c r="N956">
        <v>6765</v>
      </c>
      <c r="O956">
        <v>26.15850854</v>
      </c>
      <c r="P956">
        <v>7374.92</v>
      </c>
      <c r="Q956">
        <v>10.792781505000001</v>
      </c>
      <c r="R956">
        <v>6765</v>
      </c>
      <c r="S956">
        <v>1.1582542870000001</v>
      </c>
    </row>
    <row r="957" spans="14:19" x14ac:dyDescent="0.4">
      <c r="N957">
        <v>6770</v>
      </c>
      <c r="O957">
        <v>26.15495765</v>
      </c>
      <c r="P957">
        <v>7380.56</v>
      </c>
      <c r="Q957">
        <v>10.797534215000001</v>
      </c>
      <c r="R957">
        <v>6770</v>
      </c>
      <c r="S957">
        <v>1.1583193599999999</v>
      </c>
    </row>
    <row r="958" spans="14:19" x14ac:dyDescent="0.4">
      <c r="N958">
        <v>6775</v>
      </c>
      <c r="O958">
        <v>26.15251851</v>
      </c>
      <c r="P958">
        <v>7386.2</v>
      </c>
      <c r="Q958">
        <v>10.802559147</v>
      </c>
      <c r="R958">
        <v>6775</v>
      </c>
      <c r="S958">
        <v>1.1583909059999999</v>
      </c>
    </row>
    <row r="959" spans="14:19" x14ac:dyDescent="0.4">
      <c r="N959">
        <v>6780</v>
      </c>
      <c r="O959">
        <v>26.151700000000002</v>
      </c>
      <c r="P959">
        <v>7391.84</v>
      </c>
      <c r="Q959">
        <v>10.807605412999999</v>
      </c>
      <c r="R959">
        <v>6780</v>
      </c>
      <c r="S959">
        <v>1.158465584</v>
      </c>
    </row>
    <row r="960" spans="14:19" x14ac:dyDescent="0.4">
      <c r="N960">
        <v>6785</v>
      </c>
      <c r="O960">
        <v>26.152504629999999</v>
      </c>
      <c r="P960">
        <v>7397.48</v>
      </c>
      <c r="Q960">
        <v>10.812410726</v>
      </c>
      <c r="R960">
        <v>6785</v>
      </c>
      <c r="S960">
        <v>1.1585396489999999</v>
      </c>
    </row>
    <row r="961" spans="14:19" x14ac:dyDescent="0.4">
      <c r="N961">
        <v>6790</v>
      </c>
      <c r="O961">
        <v>26.15447687</v>
      </c>
      <c r="P961">
        <v>7403.12</v>
      </c>
      <c r="Q961">
        <v>10.816737002</v>
      </c>
      <c r="R961">
        <v>6790</v>
      </c>
      <c r="S961">
        <v>1.158609212</v>
      </c>
    </row>
    <row r="962" spans="14:19" x14ac:dyDescent="0.4">
      <c r="N962">
        <v>6795</v>
      </c>
      <c r="O962">
        <v>26.156825980000001</v>
      </c>
      <c r="P962">
        <v>7408.76</v>
      </c>
      <c r="Q962">
        <v>10.820399140999999</v>
      </c>
      <c r="R962">
        <v>6795</v>
      </c>
      <c r="S962">
        <v>1.1586705820000001</v>
      </c>
    </row>
    <row r="963" spans="14:19" x14ac:dyDescent="0.4">
      <c r="N963">
        <v>6800</v>
      </c>
      <c r="O963">
        <v>26.15857402</v>
      </c>
      <c r="P963">
        <v>7414.4</v>
      </c>
      <c r="Q963">
        <v>10.823284116</v>
      </c>
      <c r="R963">
        <v>6800</v>
      </c>
      <c r="S963">
        <v>1.158720644</v>
      </c>
    </row>
    <row r="964" spans="14:19" x14ac:dyDescent="0.4">
      <c r="N964">
        <v>6805</v>
      </c>
      <c r="O964">
        <v>26.15928577</v>
      </c>
      <c r="P964">
        <v>7420.04</v>
      </c>
      <c r="Q964">
        <v>10.825359163</v>
      </c>
      <c r="R964">
        <v>6805</v>
      </c>
      <c r="S964">
        <v>1.1587569369999999</v>
      </c>
    </row>
    <row r="965" spans="14:19" x14ac:dyDescent="0.4">
      <c r="N965">
        <v>6810</v>
      </c>
      <c r="O965">
        <v>26.158776870000001</v>
      </c>
      <c r="P965">
        <v>7425.68</v>
      </c>
      <c r="Q965">
        <v>10.826669303999999</v>
      </c>
      <c r="R965">
        <v>6810</v>
      </c>
      <c r="S965">
        <v>1.1587775579999999</v>
      </c>
    </row>
    <row r="966" spans="14:19" x14ac:dyDescent="0.4">
      <c r="N966">
        <v>6815</v>
      </c>
      <c r="O966">
        <v>26.157709959999998</v>
      </c>
      <c r="P966">
        <v>7431.32</v>
      </c>
      <c r="Q966">
        <v>10.827325644</v>
      </c>
      <c r="R966">
        <v>6815</v>
      </c>
      <c r="S966">
        <v>1.158785671</v>
      </c>
    </row>
    <row r="967" spans="14:19" x14ac:dyDescent="0.4">
      <c r="N967">
        <v>6820</v>
      </c>
      <c r="O967">
        <v>26.15648826</v>
      </c>
      <c r="P967">
        <v>7436.96</v>
      </c>
      <c r="Q967">
        <v>10.827486694999999</v>
      </c>
      <c r="R967">
        <v>6820</v>
      </c>
      <c r="S967">
        <v>1.15878412</v>
      </c>
    </row>
    <row r="968" spans="14:19" x14ac:dyDescent="0.4">
      <c r="N968">
        <v>6825</v>
      </c>
      <c r="O968">
        <v>26.155567260000002</v>
      </c>
      <c r="P968">
        <v>7442.6</v>
      </c>
      <c r="Q968">
        <v>10.827335582</v>
      </c>
      <c r="R968">
        <v>6825</v>
      </c>
      <c r="S968">
        <v>1.158776577</v>
      </c>
    </row>
    <row r="969" spans="14:19" x14ac:dyDescent="0.4">
      <c r="N969">
        <v>6830</v>
      </c>
      <c r="O969">
        <v>26.15528612</v>
      </c>
      <c r="P969">
        <v>7448.24</v>
      </c>
      <c r="Q969">
        <v>10.827056181</v>
      </c>
      <c r="R969">
        <v>6830</v>
      </c>
      <c r="S969">
        <v>1.158766975</v>
      </c>
    </row>
    <row r="970" spans="14:19" x14ac:dyDescent="0.4">
      <c r="N970">
        <v>6835</v>
      </c>
      <c r="O970">
        <v>26.15581637</v>
      </c>
      <c r="P970">
        <v>7453.88</v>
      </c>
      <c r="Q970">
        <v>10.826811209000001</v>
      </c>
      <c r="R970">
        <v>6835</v>
      </c>
      <c r="S970">
        <v>1.1587589170000001</v>
      </c>
    </row>
    <row r="971" spans="14:19" x14ac:dyDescent="0.4">
      <c r="N971">
        <v>6840</v>
      </c>
      <c r="O971">
        <v>26.15705694</v>
      </c>
      <c r="P971">
        <v>7459.52</v>
      </c>
      <c r="Q971">
        <v>10.826724889999999</v>
      </c>
      <c r="R971">
        <v>6840</v>
      </c>
      <c r="S971">
        <v>1.158755148</v>
      </c>
    </row>
    <row r="972" spans="14:19" x14ac:dyDescent="0.4">
      <c r="N972">
        <v>6845</v>
      </c>
      <c r="O972">
        <v>26.1585395</v>
      </c>
      <c r="P972">
        <v>7465.16</v>
      </c>
      <c r="Q972">
        <v>10.826872128</v>
      </c>
      <c r="R972">
        <v>6845</v>
      </c>
      <c r="S972">
        <v>1.15875716</v>
      </c>
    </row>
    <row r="973" spans="14:19" x14ac:dyDescent="0.4">
      <c r="N973">
        <v>6850</v>
      </c>
      <c r="O973">
        <v>26.15978505</v>
      </c>
      <c r="P973">
        <v>7470.8</v>
      </c>
      <c r="Q973">
        <v>10.827275173</v>
      </c>
      <c r="R973">
        <v>6850</v>
      </c>
      <c r="S973">
        <v>1.1587650279999999</v>
      </c>
    </row>
    <row r="974" spans="14:19" x14ac:dyDescent="0.4">
      <c r="N974">
        <v>6855</v>
      </c>
      <c r="O974">
        <v>26.159975800000002</v>
      </c>
      <c r="P974">
        <v>7476.44</v>
      </c>
      <c r="Q974">
        <v>10.827907679999999</v>
      </c>
      <c r="R974">
        <v>6855</v>
      </c>
      <c r="S974">
        <v>1.1587772569999999</v>
      </c>
    </row>
    <row r="975" spans="14:19" x14ac:dyDescent="0.4">
      <c r="N975">
        <v>6860</v>
      </c>
      <c r="O975">
        <v>26.158770109999999</v>
      </c>
      <c r="P975">
        <v>7482.08</v>
      </c>
      <c r="Q975">
        <v>10.828705031</v>
      </c>
      <c r="R975">
        <v>6860</v>
      </c>
      <c r="S975">
        <v>1.1587901389999999</v>
      </c>
    </row>
    <row r="976" spans="14:19" x14ac:dyDescent="0.4">
      <c r="N976">
        <v>6865</v>
      </c>
      <c r="O976">
        <v>26.15629324</v>
      </c>
      <c r="P976">
        <v>7487.72</v>
      </c>
      <c r="Q976">
        <v>10.829578890000001</v>
      </c>
      <c r="R976">
        <v>6865</v>
      </c>
      <c r="S976">
        <v>1.1588004139999999</v>
      </c>
    </row>
    <row r="977" spans="14:19" x14ac:dyDescent="0.4">
      <c r="N977">
        <v>6870</v>
      </c>
      <c r="O977">
        <v>26.153391460000002</v>
      </c>
      <c r="P977">
        <v>7493.36</v>
      </c>
      <c r="Q977">
        <v>10.830433491999999</v>
      </c>
      <c r="R977">
        <v>6870</v>
      </c>
      <c r="S977">
        <v>1.1588050110000001</v>
      </c>
    </row>
    <row r="978" spans="14:19" x14ac:dyDescent="0.4">
      <c r="N978">
        <v>6875</v>
      </c>
      <c r="O978">
        <v>26.150718149999999</v>
      </c>
      <c r="P978">
        <v>7499</v>
      </c>
      <c r="Q978">
        <v>10.831181093</v>
      </c>
      <c r="R978">
        <v>6875</v>
      </c>
      <c r="S978">
        <v>1.1588014520000001</v>
      </c>
    </row>
    <row r="979" spans="14:19" x14ac:dyDescent="0.4">
      <c r="N979">
        <v>6880</v>
      </c>
      <c r="O979">
        <v>26.148970819999999</v>
      </c>
      <c r="P979">
        <v>7504.64</v>
      </c>
      <c r="Q979">
        <v>10.831754374000001</v>
      </c>
      <c r="R979">
        <v>6880</v>
      </c>
      <c r="S979">
        <v>1.1587881449999999</v>
      </c>
    </row>
    <row r="980" spans="14:19" x14ac:dyDescent="0.4">
      <c r="N980">
        <v>6885</v>
      </c>
      <c r="O980">
        <v>26.148673670000001</v>
      </c>
      <c r="P980">
        <v>7510.28</v>
      </c>
      <c r="Q980">
        <v>10.832114326999999</v>
      </c>
      <c r="R980">
        <v>6885</v>
      </c>
      <c r="S980">
        <v>1.1587645680000001</v>
      </c>
    </row>
    <row r="981" spans="14:19" x14ac:dyDescent="0.4">
      <c r="N981">
        <v>6890</v>
      </c>
      <c r="O981">
        <v>26.149545549999999</v>
      </c>
      <c r="P981">
        <v>7515.92</v>
      </c>
      <c r="Q981">
        <v>10.832253074</v>
      </c>
      <c r="R981">
        <v>6890</v>
      </c>
      <c r="S981">
        <v>1.1587313379999999</v>
      </c>
    </row>
    <row r="982" spans="14:19" x14ac:dyDescent="0.4">
      <c r="N982">
        <v>6895</v>
      </c>
      <c r="O982">
        <v>26.15159182</v>
      </c>
      <c r="P982">
        <v>7521.56</v>
      </c>
      <c r="Q982">
        <v>10.832191938999999</v>
      </c>
      <c r="R982">
        <v>6895</v>
      </c>
      <c r="S982">
        <v>1.158690139</v>
      </c>
    </row>
    <row r="983" spans="14:19" x14ac:dyDescent="0.4">
      <c r="N983">
        <v>6900</v>
      </c>
      <c r="O983">
        <v>26.153726689999999</v>
      </c>
      <c r="P983">
        <v>7527.2</v>
      </c>
      <c r="Q983">
        <v>10.831975844</v>
      </c>
      <c r="R983">
        <v>6900</v>
      </c>
      <c r="S983">
        <v>1.158643614</v>
      </c>
    </row>
    <row r="984" spans="14:19" x14ac:dyDescent="0.4">
      <c r="N984">
        <v>6905</v>
      </c>
      <c r="O984">
        <v>26.155706760000001</v>
      </c>
      <c r="P984">
        <v>7532.84</v>
      </c>
      <c r="Q984">
        <v>10.831665476</v>
      </c>
      <c r="R984">
        <v>6905</v>
      </c>
      <c r="S984">
        <v>1.1585965140000001</v>
      </c>
    </row>
    <row r="985" spans="14:19" x14ac:dyDescent="0.4">
      <c r="N985">
        <v>6910</v>
      </c>
      <c r="O985">
        <v>26.157065129999999</v>
      </c>
      <c r="P985">
        <v>7538.48</v>
      </c>
      <c r="Q985">
        <v>10.831328744</v>
      </c>
      <c r="R985">
        <v>6910</v>
      </c>
      <c r="S985">
        <v>1.158552799</v>
      </c>
    </row>
    <row r="986" spans="14:19" x14ac:dyDescent="0.4">
      <c r="N986">
        <v>6915</v>
      </c>
      <c r="O986">
        <v>26.157777580000001</v>
      </c>
      <c r="P986">
        <v>7544.12</v>
      </c>
      <c r="Q986">
        <v>10.831032774000001</v>
      </c>
      <c r="R986">
        <v>6915</v>
      </c>
      <c r="S986">
        <v>1.1585165100000001</v>
      </c>
    </row>
    <row r="987" spans="14:19" x14ac:dyDescent="0.4">
      <c r="N987">
        <v>6920</v>
      </c>
      <c r="O987">
        <v>26.157866550000001</v>
      </c>
      <c r="P987">
        <v>7549.76</v>
      </c>
      <c r="Q987">
        <v>10.830837283999999</v>
      </c>
      <c r="R987">
        <v>6920</v>
      </c>
      <c r="S987">
        <v>1.1584915730000001</v>
      </c>
    </row>
    <row r="988" spans="14:19" x14ac:dyDescent="0.4">
      <c r="N988">
        <v>6925</v>
      </c>
      <c r="O988">
        <v>26.157499290000001</v>
      </c>
      <c r="P988">
        <v>7555.4</v>
      </c>
      <c r="Q988">
        <v>10.830789684000001</v>
      </c>
      <c r="R988">
        <v>6925</v>
      </c>
      <c r="S988">
        <v>1.1584816120000001</v>
      </c>
    </row>
    <row r="989" spans="14:19" x14ac:dyDescent="0.4">
      <c r="N989">
        <v>6930</v>
      </c>
      <c r="O989">
        <v>26.156987900000001</v>
      </c>
      <c r="P989">
        <v>7561.04</v>
      </c>
      <c r="Q989">
        <v>10.830921869000001</v>
      </c>
      <c r="R989">
        <v>6930</v>
      </c>
      <c r="S989">
        <v>1.1584897679999999</v>
      </c>
    </row>
    <row r="990" spans="14:19" x14ac:dyDescent="0.4">
      <c r="N990">
        <v>6935</v>
      </c>
      <c r="O990">
        <v>26.156565839999999</v>
      </c>
      <c r="P990">
        <v>7566.68</v>
      </c>
      <c r="Q990">
        <v>10.831248452000001</v>
      </c>
      <c r="R990">
        <v>6935</v>
      </c>
      <c r="S990">
        <v>1.1585185119999999</v>
      </c>
    </row>
    <row r="991" spans="14:19" x14ac:dyDescent="0.4">
      <c r="N991">
        <v>6940</v>
      </c>
      <c r="O991">
        <v>26.15630071</v>
      </c>
      <c r="P991">
        <v>7572.32</v>
      </c>
      <c r="Q991">
        <v>10.831766179000001</v>
      </c>
      <c r="R991">
        <v>6940</v>
      </c>
      <c r="S991">
        <v>1.158569457</v>
      </c>
    </row>
    <row r="992" spans="14:19" x14ac:dyDescent="0.4">
      <c r="N992">
        <v>6945</v>
      </c>
      <c r="O992">
        <v>26.15647865</v>
      </c>
      <c r="P992">
        <v>7577.96</v>
      </c>
      <c r="Q992">
        <v>10.832454366</v>
      </c>
      <c r="R992">
        <v>6945</v>
      </c>
      <c r="S992">
        <v>1.158646139</v>
      </c>
    </row>
    <row r="993" spans="14:19" x14ac:dyDescent="0.4">
      <c r="N993">
        <v>6950</v>
      </c>
      <c r="O993">
        <v>26.157126340000001</v>
      </c>
      <c r="P993">
        <v>7583.6</v>
      </c>
      <c r="Q993">
        <v>10.833276382999999</v>
      </c>
      <c r="R993">
        <v>6950</v>
      </c>
      <c r="S993">
        <v>1.1587444170000001</v>
      </c>
    </row>
    <row r="994" spans="14:19" x14ac:dyDescent="0.4">
      <c r="N994">
        <v>6955</v>
      </c>
      <c r="O994">
        <v>26.15824164</v>
      </c>
      <c r="P994">
        <v>7589.24</v>
      </c>
      <c r="Q994">
        <v>10.834182336</v>
      </c>
      <c r="R994">
        <v>6955</v>
      </c>
      <c r="S994">
        <v>1.158861913</v>
      </c>
    </row>
    <row r="995" spans="14:19" x14ac:dyDescent="0.4">
      <c r="N995">
        <v>6960</v>
      </c>
      <c r="O995">
        <v>26.159768329999999</v>
      </c>
      <c r="P995">
        <v>7594.88</v>
      </c>
      <c r="Q995">
        <v>10.835113055000001</v>
      </c>
      <c r="R995">
        <v>6960</v>
      </c>
      <c r="S995">
        <v>1.1589954710000001</v>
      </c>
    </row>
    <row r="996" spans="14:19" x14ac:dyDescent="0.4">
      <c r="N996">
        <v>6965</v>
      </c>
      <c r="O996">
        <v>26.161549109999999</v>
      </c>
      <c r="P996">
        <v>7600.52</v>
      </c>
      <c r="Q996">
        <v>10.836005370000001</v>
      </c>
      <c r="R996">
        <v>6965</v>
      </c>
      <c r="S996">
        <v>1.1591412889999999</v>
      </c>
    </row>
    <row r="997" spans="14:19" x14ac:dyDescent="0.4">
      <c r="N997">
        <v>6970</v>
      </c>
      <c r="O997">
        <v>26.163485770000001</v>
      </c>
      <c r="P997">
        <v>7606.16</v>
      </c>
      <c r="Q997">
        <v>10.836798319</v>
      </c>
      <c r="R997">
        <v>6970</v>
      </c>
      <c r="S997">
        <v>1.159295183</v>
      </c>
    </row>
    <row r="998" spans="14:19" x14ac:dyDescent="0.4">
      <c r="N998">
        <v>6975</v>
      </c>
      <c r="O998">
        <v>26.16546263</v>
      </c>
      <c r="P998">
        <v>7611.8</v>
      </c>
      <c r="Q998">
        <v>10.837439669</v>
      </c>
      <c r="R998">
        <v>6975</v>
      </c>
      <c r="S998">
        <v>1.1594528420000001</v>
      </c>
    </row>
    <row r="999" spans="14:19" x14ac:dyDescent="0.4">
      <c r="N999">
        <v>6980</v>
      </c>
      <c r="O999">
        <v>26.16719359</v>
      </c>
      <c r="P999">
        <v>7617.44</v>
      </c>
      <c r="Q999">
        <v>10.837891811</v>
      </c>
      <c r="R999">
        <v>6980</v>
      </c>
      <c r="S999">
        <v>1.1596100579999999</v>
      </c>
    </row>
    <row r="1000" spans="14:19" x14ac:dyDescent="0.4">
      <c r="N1000">
        <v>6985</v>
      </c>
      <c r="O1000">
        <v>26.168611739999999</v>
      </c>
      <c r="P1000">
        <v>7623.08</v>
      </c>
      <c r="Q1000">
        <v>10.838136075</v>
      </c>
      <c r="R1000">
        <v>6985</v>
      </c>
      <c r="S1000">
        <v>1.15976291</v>
      </c>
    </row>
    <row r="1001" spans="14:19" x14ac:dyDescent="0.4">
      <c r="N1001">
        <v>6990</v>
      </c>
      <c r="O1001">
        <v>26.16959039</v>
      </c>
      <c r="P1001">
        <v>7628.72</v>
      </c>
      <c r="Q1001">
        <v>10.838174623</v>
      </c>
      <c r="R1001">
        <v>6990</v>
      </c>
      <c r="S1001">
        <v>1.159906463</v>
      </c>
    </row>
    <row r="1002" spans="14:19" x14ac:dyDescent="0.4">
      <c r="N1002">
        <v>6995</v>
      </c>
      <c r="O1002">
        <v>26.170253030000001</v>
      </c>
      <c r="P1002">
        <v>7634.36</v>
      </c>
      <c r="Q1002">
        <v>10.838029469</v>
      </c>
      <c r="R1002">
        <v>6995</v>
      </c>
      <c r="S1002">
        <v>1.1600384829999999</v>
      </c>
    </row>
    <row r="1003" spans="14:19" x14ac:dyDescent="0.4">
      <c r="N1003">
        <v>7000</v>
      </c>
      <c r="O1003">
        <v>26.170467970000001</v>
      </c>
      <c r="P1003">
        <v>7640</v>
      </c>
      <c r="Q1003">
        <v>10.837738672</v>
      </c>
      <c r="R1003">
        <v>7000</v>
      </c>
      <c r="S1003">
        <v>1.160157163</v>
      </c>
    </row>
    <row r="1004" spans="14:19" x14ac:dyDescent="0.4">
      <c r="N1004">
        <v>7005</v>
      </c>
      <c r="O1004">
        <v>26.17032918</v>
      </c>
      <c r="P1004">
        <v>7645.64</v>
      </c>
      <c r="Q1004">
        <v>10.837350345999999</v>
      </c>
      <c r="R1004">
        <v>7005</v>
      </c>
      <c r="S1004">
        <v>1.1602611860000001</v>
      </c>
    </row>
    <row r="1005" spans="14:19" x14ac:dyDescent="0.4">
      <c r="N1005">
        <v>7010</v>
      </c>
      <c r="O1005">
        <v>26.16978683</v>
      </c>
      <c r="P1005">
        <v>7651.28</v>
      </c>
      <c r="Q1005">
        <v>10.836915509000001</v>
      </c>
      <c r="R1005">
        <v>7010</v>
      </c>
      <c r="S1005">
        <v>1.160349716</v>
      </c>
    </row>
    <row r="1006" spans="14:19" x14ac:dyDescent="0.4">
      <c r="N1006">
        <v>7015</v>
      </c>
      <c r="O1006">
        <v>26.168811739999999</v>
      </c>
      <c r="P1006">
        <v>7656.92</v>
      </c>
      <c r="Q1006">
        <v>10.836481103000001</v>
      </c>
      <c r="R1006">
        <v>7015</v>
      </c>
      <c r="S1006">
        <v>1.1604222209999999</v>
      </c>
    </row>
    <row r="1007" spans="14:19" x14ac:dyDescent="0.4">
      <c r="N1007">
        <v>7020</v>
      </c>
      <c r="O1007">
        <v>26.167470819999998</v>
      </c>
      <c r="P1007">
        <v>7662.56</v>
      </c>
      <c r="Q1007">
        <v>10.836084416</v>
      </c>
      <c r="R1007">
        <v>7020</v>
      </c>
      <c r="S1007">
        <v>1.1604782389999999</v>
      </c>
    </row>
    <row r="1008" spans="14:19" x14ac:dyDescent="0.4">
      <c r="N1008">
        <v>7025</v>
      </c>
      <c r="O1008">
        <v>26.16581815</v>
      </c>
      <c r="P1008">
        <v>7668.2</v>
      </c>
      <c r="Q1008">
        <v>10.835749857</v>
      </c>
      <c r="R1008">
        <v>7025</v>
      </c>
      <c r="S1008">
        <v>1.1605171359999999</v>
      </c>
    </row>
    <row r="1009" spans="14:19" x14ac:dyDescent="0.4">
      <c r="N1009">
        <v>7030</v>
      </c>
      <c r="O1009">
        <v>26.1638573</v>
      </c>
      <c r="P1009">
        <v>7673.84</v>
      </c>
      <c r="Q1009">
        <v>10.835488516</v>
      </c>
      <c r="R1009">
        <v>7030</v>
      </c>
      <c r="S1009">
        <v>1.160537884</v>
      </c>
    </row>
    <row r="1010" spans="14:19" x14ac:dyDescent="0.4">
      <c r="N1010">
        <v>7035</v>
      </c>
      <c r="O1010">
        <v>26.161722059999999</v>
      </c>
      <c r="P1010">
        <v>7679.48</v>
      </c>
      <c r="Q1010">
        <v>10.835300337</v>
      </c>
      <c r="R1010">
        <v>7035</v>
      </c>
      <c r="S1010">
        <v>1.1605362349999999</v>
      </c>
    </row>
    <row r="1011" spans="14:19" x14ac:dyDescent="0.4">
      <c r="N1011">
        <v>7040</v>
      </c>
      <c r="O1011">
        <v>26.159586829999999</v>
      </c>
      <c r="P1011">
        <v>7685.12</v>
      </c>
      <c r="Q1011">
        <v>10.83517822</v>
      </c>
      <c r="R1011">
        <v>7040</v>
      </c>
      <c r="S1011">
        <v>1.1605114860000001</v>
      </c>
    </row>
    <row r="1012" spans="14:19" x14ac:dyDescent="0.4">
      <c r="N1012">
        <v>7045</v>
      </c>
      <c r="O1012">
        <v>26.1578637</v>
      </c>
      <c r="P1012">
        <v>7690.76</v>
      </c>
      <c r="Q1012">
        <v>10.835112977</v>
      </c>
      <c r="R1012">
        <v>7045</v>
      </c>
      <c r="S1012">
        <v>1.1604616329999999</v>
      </c>
    </row>
    <row r="1013" spans="14:19" x14ac:dyDescent="0.4">
      <c r="N1013">
        <v>7050</v>
      </c>
      <c r="O1013">
        <v>26.15660819</v>
      </c>
      <c r="P1013">
        <v>7696.4</v>
      </c>
      <c r="Q1013">
        <v>10.835097972</v>
      </c>
      <c r="R1013">
        <v>7050</v>
      </c>
      <c r="S1013">
        <v>1.1603843760000001</v>
      </c>
    </row>
    <row r="1014" spans="14:19" x14ac:dyDescent="0.4">
      <c r="N1014">
        <v>7055</v>
      </c>
      <c r="O1014">
        <v>26.155960140000001</v>
      </c>
      <c r="P1014">
        <v>7702.04</v>
      </c>
      <c r="Q1014">
        <v>10.835132409</v>
      </c>
      <c r="R1014">
        <v>7055</v>
      </c>
      <c r="S1014">
        <v>1.160277864</v>
      </c>
    </row>
    <row r="1015" spans="14:19" x14ac:dyDescent="0.4">
      <c r="N1015">
        <v>7060</v>
      </c>
      <c r="O1015">
        <v>26.15594235</v>
      </c>
      <c r="P1015">
        <v>7707.68</v>
      </c>
      <c r="Q1015">
        <v>10.8352226</v>
      </c>
      <c r="R1015">
        <v>7060</v>
      </c>
      <c r="S1015">
        <v>1.1601409330000001</v>
      </c>
    </row>
    <row r="1016" spans="14:19" x14ac:dyDescent="0.4">
      <c r="N1016">
        <v>7065</v>
      </c>
      <c r="O1016">
        <v>26.156421000000002</v>
      </c>
      <c r="P1016">
        <v>7713.32</v>
      </c>
      <c r="Q1016">
        <v>10.835381032000001</v>
      </c>
      <c r="R1016">
        <v>7065</v>
      </c>
      <c r="S1016">
        <v>1.1599732679999999</v>
      </c>
    </row>
    <row r="1017" spans="14:19" x14ac:dyDescent="0.4">
      <c r="N1017">
        <v>7070</v>
      </c>
      <c r="O1017">
        <v>26.157208189999999</v>
      </c>
      <c r="P1017">
        <v>7718.96</v>
      </c>
      <c r="Q1017">
        <v>10.835623555</v>
      </c>
      <c r="R1017">
        <v>7070</v>
      </c>
      <c r="S1017">
        <v>1.159775504</v>
      </c>
    </row>
    <row r="1018" spans="14:19" x14ac:dyDescent="0.4">
      <c r="N1018">
        <v>7075</v>
      </c>
      <c r="O1018">
        <v>26.157909960000001</v>
      </c>
      <c r="P1018">
        <v>7724.6</v>
      </c>
      <c r="Q1018">
        <v>10.835965419000001</v>
      </c>
      <c r="R1018">
        <v>7075</v>
      </c>
      <c r="S1018">
        <v>1.159549277</v>
      </c>
    </row>
    <row r="1019" spans="14:19" x14ac:dyDescent="0.4">
      <c r="N1019">
        <v>7080</v>
      </c>
      <c r="O1019">
        <v>26.158265839999999</v>
      </c>
      <c r="P1019">
        <v>7730.24</v>
      </c>
      <c r="Q1019">
        <v>10.836417125000001</v>
      </c>
      <c r="R1019">
        <v>7080</v>
      </c>
      <c r="S1019">
        <v>1.159294987</v>
      </c>
    </row>
    <row r="1020" spans="14:19" x14ac:dyDescent="0.4">
      <c r="N1020">
        <v>7085</v>
      </c>
      <c r="O1020">
        <v>26.157978289999999</v>
      </c>
      <c r="P1020">
        <v>7735.88</v>
      </c>
      <c r="Q1020">
        <v>10.836981053000001</v>
      </c>
      <c r="R1020">
        <v>7085</v>
      </c>
      <c r="S1020">
        <v>1.1590194620000001</v>
      </c>
    </row>
    <row r="1021" spans="14:19" x14ac:dyDescent="0.4">
      <c r="N1021">
        <v>7090</v>
      </c>
      <c r="O1021">
        <v>26.157067260000002</v>
      </c>
      <c r="P1021">
        <v>7741.52</v>
      </c>
      <c r="Q1021">
        <v>10.837649642000001</v>
      </c>
      <c r="R1021">
        <v>7090</v>
      </c>
      <c r="S1021">
        <v>1.1587288360000001</v>
      </c>
    </row>
    <row r="1022" spans="14:19" x14ac:dyDescent="0.4">
      <c r="N1022">
        <v>7095</v>
      </c>
      <c r="O1022">
        <v>26.155474380000001</v>
      </c>
      <c r="P1022">
        <v>7747.16</v>
      </c>
      <c r="Q1022">
        <v>10.838405557</v>
      </c>
      <c r="R1022">
        <v>7095</v>
      </c>
      <c r="S1022">
        <v>1.1584294340000001</v>
      </c>
    </row>
    <row r="1023" spans="14:19" x14ac:dyDescent="0.4">
      <c r="N1023">
        <v>7100</v>
      </c>
      <c r="O1023">
        <v>26.153511389999998</v>
      </c>
      <c r="P1023">
        <v>7752.8</v>
      </c>
      <c r="Q1023">
        <v>10.839223820999999</v>
      </c>
      <c r="R1023">
        <v>7100</v>
      </c>
      <c r="S1023">
        <v>1.158128496</v>
      </c>
    </row>
    <row r="1024" spans="14:19" x14ac:dyDescent="0.4">
      <c r="N1024">
        <v>7105</v>
      </c>
      <c r="O1024">
        <v>26.151392529999999</v>
      </c>
      <c r="P1024">
        <v>7758.44</v>
      </c>
      <c r="Q1024">
        <v>10.840075479999999</v>
      </c>
      <c r="R1024">
        <v>7105</v>
      </c>
      <c r="S1024">
        <v>1.1578340460000001</v>
      </c>
    </row>
    <row r="1025" spans="14:19" x14ac:dyDescent="0.4">
      <c r="N1025">
        <v>7110</v>
      </c>
      <c r="O1025">
        <v>26.149294659999999</v>
      </c>
      <c r="P1025">
        <v>7764.08</v>
      </c>
      <c r="Q1025">
        <v>10.840932062</v>
      </c>
      <c r="R1025">
        <v>7110</v>
      </c>
      <c r="S1025">
        <v>1.15755472</v>
      </c>
    </row>
    <row r="1026" spans="14:19" x14ac:dyDescent="0.4">
      <c r="N1026">
        <v>7115</v>
      </c>
      <c r="O1026">
        <v>26.147600709999999</v>
      </c>
      <c r="P1026">
        <v>7769.72</v>
      </c>
      <c r="Q1026">
        <v>10.841769899000001</v>
      </c>
      <c r="R1026">
        <v>7115</v>
      </c>
      <c r="S1026">
        <v>1.1572995580000001</v>
      </c>
    </row>
    <row r="1027" spans="14:19" x14ac:dyDescent="0.4">
      <c r="N1027">
        <v>7120</v>
      </c>
      <c r="O1027">
        <v>26.146374380000001</v>
      </c>
      <c r="P1027">
        <v>7775.36</v>
      </c>
      <c r="Q1027">
        <v>10.842573433</v>
      </c>
      <c r="R1027">
        <v>7120</v>
      </c>
      <c r="S1027">
        <v>1.157077763</v>
      </c>
    </row>
    <row r="1028" spans="14:19" x14ac:dyDescent="0.4">
      <c r="N1028">
        <v>7125</v>
      </c>
      <c r="O1028">
        <v>26.14566263</v>
      </c>
      <c r="P1028">
        <v>7781</v>
      </c>
      <c r="Q1028">
        <v>10.84333683</v>
      </c>
      <c r="R1028">
        <v>7125</v>
      </c>
      <c r="S1028">
        <v>1.1569037369999999</v>
      </c>
    </row>
    <row r="1029" spans="14:19" x14ac:dyDescent="0.4">
      <c r="N1029">
        <v>7130</v>
      </c>
      <c r="O1029">
        <v>26.145518859999999</v>
      </c>
      <c r="P1029">
        <v>7786.64</v>
      </c>
      <c r="Q1029">
        <v>10.84406358</v>
      </c>
      <c r="R1029">
        <v>7130</v>
      </c>
      <c r="S1029">
        <v>1.156784837</v>
      </c>
    </row>
    <row r="1030" spans="14:19" x14ac:dyDescent="0.4">
      <c r="N1030">
        <v>7135</v>
      </c>
      <c r="O1030">
        <v>26.14564021</v>
      </c>
      <c r="P1030">
        <v>7792.28</v>
      </c>
      <c r="Q1030">
        <v>10.844764189999999</v>
      </c>
      <c r="R1030">
        <v>7135</v>
      </c>
      <c r="S1030">
        <v>1.156725886</v>
      </c>
    </row>
    <row r="1031" spans="14:19" x14ac:dyDescent="0.4">
      <c r="N1031">
        <v>7140</v>
      </c>
      <c r="O1031">
        <v>26.146054450000001</v>
      </c>
      <c r="P1031">
        <v>7797.92</v>
      </c>
      <c r="Q1031">
        <v>10.845452456</v>
      </c>
      <c r="R1031">
        <v>7140</v>
      </c>
      <c r="S1031">
        <v>1.156731532</v>
      </c>
    </row>
    <row r="1032" spans="14:19" x14ac:dyDescent="0.4">
      <c r="N1032">
        <v>7145</v>
      </c>
      <c r="O1032">
        <v>26.14673238</v>
      </c>
      <c r="P1032">
        <v>7803.56</v>
      </c>
      <c r="Q1032">
        <v>10.846141146000001</v>
      </c>
      <c r="R1032">
        <v>7145</v>
      </c>
      <c r="S1032">
        <v>1.1568039640000001</v>
      </c>
    </row>
    <row r="1033" spans="14:19" x14ac:dyDescent="0.4">
      <c r="N1033">
        <v>7150</v>
      </c>
      <c r="O1033">
        <v>26.14768114</v>
      </c>
      <c r="P1033">
        <v>7809.2</v>
      </c>
      <c r="Q1033">
        <v>10.846838006</v>
      </c>
      <c r="R1033">
        <v>7150</v>
      </c>
      <c r="S1033">
        <v>1.156942543</v>
      </c>
    </row>
    <row r="1034" spans="14:19" x14ac:dyDescent="0.4">
      <c r="N1034">
        <v>7155</v>
      </c>
      <c r="O1034">
        <v>26.148967620000001</v>
      </c>
      <c r="P1034">
        <v>7814.84</v>
      </c>
      <c r="Q1034">
        <v>10.847543</v>
      </c>
      <c r="R1034">
        <v>7155</v>
      </c>
      <c r="S1034">
        <v>1.1571436369999999</v>
      </c>
    </row>
    <row r="1035" spans="14:19" x14ac:dyDescent="0.4">
      <c r="N1035">
        <v>7160</v>
      </c>
      <c r="O1035">
        <v>26.150628829999999</v>
      </c>
      <c r="P1035">
        <v>7820.48</v>
      </c>
      <c r="Q1035">
        <v>10.848247377</v>
      </c>
      <c r="R1035">
        <v>7160</v>
      </c>
      <c r="S1035">
        <v>1.1574006830000001</v>
      </c>
    </row>
    <row r="1036" spans="14:19" x14ac:dyDescent="0.4">
      <c r="N1036">
        <v>7165</v>
      </c>
      <c r="O1036">
        <v>26.152605690000001</v>
      </c>
      <c r="P1036">
        <v>7826.12</v>
      </c>
      <c r="Q1036">
        <v>10.848934819</v>
      </c>
      <c r="R1036">
        <v>7165</v>
      </c>
      <c r="S1036">
        <v>1.1577045079999999</v>
      </c>
    </row>
    <row r="1037" spans="14:19" x14ac:dyDescent="0.4">
      <c r="N1037">
        <v>7170</v>
      </c>
      <c r="O1037">
        <v>26.155007829999999</v>
      </c>
      <c r="P1037">
        <v>7831.76</v>
      </c>
      <c r="Q1037">
        <v>10.849584440999999</v>
      </c>
      <c r="R1037">
        <v>7170</v>
      </c>
      <c r="S1037">
        <v>1.1580456480000001</v>
      </c>
    </row>
    <row r="1038" spans="14:19" x14ac:dyDescent="0.4">
      <c r="N1038">
        <v>7175</v>
      </c>
      <c r="O1038">
        <v>26.157491820000001</v>
      </c>
      <c r="P1038">
        <v>7837.4</v>
      </c>
      <c r="Q1038">
        <v>10.850175029000001</v>
      </c>
      <c r="R1038">
        <v>7175</v>
      </c>
      <c r="S1038">
        <v>1.158407215</v>
      </c>
    </row>
    <row r="1039" spans="14:19" x14ac:dyDescent="0.4">
      <c r="N1039">
        <v>7180</v>
      </c>
      <c r="O1039">
        <v>26.1599121</v>
      </c>
      <c r="P1039">
        <v>7843.04</v>
      </c>
      <c r="Q1039">
        <v>10.850689587</v>
      </c>
      <c r="R1039">
        <v>7180</v>
      </c>
      <c r="S1039">
        <v>1.158774577</v>
      </c>
    </row>
    <row r="1040" spans="14:19" x14ac:dyDescent="0.4">
      <c r="N1040">
        <v>7185</v>
      </c>
      <c r="O1040">
        <v>26.1620153</v>
      </c>
      <c r="P1040">
        <v>7848.68</v>
      </c>
      <c r="Q1040">
        <v>10.851119220999999</v>
      </c>
      <c r="R1040">
        <v>7185</v>
      </c>
      <c r="S1040">
        <v>1.1591353550000001</v>
      </c>
    </row>
    <row r="1041" spans="14:19" x14ac:dyDescent="0.4">
      <c r="N1041">
        <v>7190</v>
      </c>
      <c r="O1041">
        <v>26.16382634</v>
      </c>
      <c r="P1041">
        <v>7854.32</v>
      </c>
      <c r="Q1041">
        <v>10.8514655</v>
      </c>
      <c r="R1041">
        <v>7190</v>
      </c>
      <c r="S1041">
        <v>1.1594780680000001</v>
      </c>
    </row>
    <row r="1042" spans="14:19" x14ac:dyDescent="0.4">
      <c r="N1042">
        <v>7195</v>
      </c>
      <c r="O1042">
        <v>26.16536584</v>
      </c>
      <c r="P1042">
        <v>7859.96</v>
      </c>
      <c r="Q1042">
        <v>10.851740738</v>
      </c>
      <c r="R1042">
        <v>7195</v>
      </c>
      <c r="S1042">
        <v>1.1597923919999999</v>
      </c>
    </row>
    <row r="1043" spans="14:19" x14ac:dyDescent="0.4">
      <c r="N1043">
        <v>7200</v>
      </c>
      <c r="O1043">
        <v>26.166620290000001</v>
      </c>
      <c r="P1043">
        <v>7865.6</v>
      </c>
      <c r="Q1043">
        <v>10.851966119</v>
      </c>
      <c r="R1043">
        <v>7200</v>
      </c>
      <c r="S1043">
        <v>1.160069365</v>
      </c>
    </row>
    <row r="1044" spans="14:19" x14ac:dyDescent="0.4">
      <c r="N1044">
        <v>7205</v>
      </c>
      <c r="O1044">
        <v>26.167687900000001</v>
      </c>
      <c r="P1044">
        <v>7871.24</v>
      </c>
      <c r="Q1044">
        <v>10.852168022000001</v>
      </c>
      <c r="R1044">
        <v>7205</v>
      </c>
      <c r="S1044">
        <v>1.160301569</v>
      </c>
    </row>
    <row r="1045" spans="14:19" x14ac:dyDescent="0.4">
      <c r="N1045">
        <v>7210</v>
      </c>
      <c r="O1045">
        <v>26.16876014</v>
      </c>
      <c r="P1045">
        <v>7876.88</v>
      </c>
      <c r="Q1045">
        <v>10.852373289000001</v>
      </c>
      <c r="R1045">
        <v>7210</v>
      </c>
      <c r="S1045">
        <v>1.1604833109999999</v>
      </c>
    </row>
    <row r="1046" spans="14:19" x14ac:dyDescent="0.4">
      <c r="N1046">
        <v>7215</v>
      </c>
      <c r="O1046">
        <v>26.169916730000001</v>
      </c>
      <c r="P1046">
        <v>7882.52</v>
      </c>
      <c r="Q1046">
        <v>10.852604425000001</v>
      </c>
      <c r="R1046">
        <v>7215</v>
      </c>
      <c r="S1046">
        <v>1.16060623</v>
      </c>
    </row>
    <row r="1047" spans="14:19" x14ac:dyDescent="0.4">
      <c r="N1047">
        <v>7220</v>
      </c>
      <c r="O1047">
        <v>26.171238429999999</v>
      </c>
      <c r="P1047">
        <v>7888.16</v>
      </c>
      <c r="Q1047">
        <v>10.852875686000001</v>
      </c>
      <c r="R1047">
        <v>7220</v>
      </c>
      <c r="S1047">
        <v>1.160670206</v>
      </c>
    </row>
    <row r="1048" spans="14:19" x14ac:dyDescent="0.4">
      <c r="N1048">
        <v>7225</v>
      </c>
      <c r="O1048">
        <v>26.172716009999998</v>
      </c>
      <c r="P1048">
        <v>7893.8</v>
      </c>
      <c r="Q1048">
        <v>10.853190852999999</v>
      </c>
      <c r="R1048">
        <v>7225</v>
      </c>
      <c r="S1048">
        <v>1.1606799539999999</v>
      </c>
    </row>
    <row r="1049" spans="14:19" x14ac:dyDescent="0.4">
      <c r="N1049">
        <v>7230</v>
      </c>
      <c r="O1049">
        <v>26.174167969999999</v>
      </c>
      <c r="P1049">
        <v>7899.44</v>
      </c>
      <c r="Q1049">
        <v>10.853543094000001</v>
      </c>
      <c r="R1049">
        <v>7230</v>
      </c>
      <c r="S1049">
        <v>1.1606387279999999</v>
      </c>
    </row>
    <row r="1050" spans="14:19" x14ac:dyDescent="0.4">
      <c r="N1050">
        <v>7235</v>
      </c>
      <c r="O1050">
        <v>26.175344129999999</v>
      </c>
      <c r="P1050">
        <v>7905.08</v>
      </c>
      <c r="Q1050">
        <v>10.853916913000001</v>
      </c>
      <c r="R1050">
        <v>7235</v>
      </c>
      <c r="S1050">
        <v>1.1605511909999999</v>
      </c>
    </row>
    <row r="1051" spans="14:19" x14ac:dyDescent="0.4">
      <c r="N1051">
        <v>7240</v>
      </c>
      <c r="O1051">
        <v>26.17609217</v>
      </c>
      <c r="P1051">
        <v>7910.72</v>
      </c>
      <c r="Q1051">
        <v>10.854291709</v>
      </c>
      <c r="R1051">
        <v>7240</v>
      </c>
      <c r="S1051">
        <v>1.160422992</v>
      </c>
    </row>
    <row r="1052" spans="14:19" x14ac:dyDescent="0.4">
      <c r="N1052">
        <v>7245</v>
      </c>
      <c r="O1052">
        <v>26.176372600000001</v>
      </c>
      <c r="P1052">
        <v>7916.36</v>
      </c>
      <c r="Q1052">
        <v>10.854646225</v>
      </c>
      <c r="R1052">
        <v>7245</v>
      </c>
      <c r="S1052">
        <v>1.1602603199999999</v>
      </c>
    </row>
    <row r="1053" spans="14:19" x14ac:dyDescent="0.4">
      <c r="N1053">
        <v>7250</v>
      </c>
      <c r="O1053">
        <v>26.176185409999999</v>
      </c>
      <c r="P1053">
        <v>7922</v>
      </c>
      <c r="Q1053">
        <v>10.854962947000001</v>
      </c>
      <c r="R1053">
        <v>7250</v>
      </c>
      <c r="S1053">
        <v>1.1600694869999999</v>
      </c>
    </row>
    <row r="1054" spans="14:19" x14ac:dyDescent="0.4">
      <c r="N1054">
        <v>7255</v>
      </c>
      <c r="O1054">
        <v>26.17555196</v>
      </c>
      <c r="P1054">
        <v>7927.64</v>
      </c>
      <c r="Q1054">
        <v>10.855231633000001</v>
      </c>
      <c r="R1054">
        <v>7255</v>
      </c>
      <c r="S1054">
        <v>1.1598565590000001</v>
      </c>
    </row>
    <row r="1055" spans="14:19" x14ac:dyDescent="0.4">
      <c r="N1055">
        <v>7260</v>
      </c>
      <c r="O1055">
        <v>26.17475125</v>
      </c>
      <c r="P1055">
        <v>7933.28</v>
      </c>
      <c r="Q1055">
        <v>10.855451306999999</v>
      </c>
      <c r="R1055">
        <v>7260</v>
      </c>
      <c r="S1055">
        <v>1.1596262829999999</v>
      </c>
    </row>
    <row r="1056" spans="14:19" x14ac:dyDescent="0.4">
      <c r="N1056">
        <v>7265</v>
      </c>
      <c r="O1056">
        <v>26.174033810000001</v>
      </c>
      <c r="P1056">
        <v>7938.92</v>
      </c>
      <c r="Q1056">
        <v>10.855630454</v>
      </c>
      <c r="R1056">
        <v>7265</v>
      </c>
      <c r="S1056">
        <v>1.159384411</v>
      </c>
    </row>
    <row r="1057" spans="14:19" x14ac:dyDescent="0.4">
      <c r="N1057">
        <v>7270</v>
      </c>
      <c r="O1057">
        <v>26.173972240000001</v>
      </c>
      <c r="P1057">
        <v>7944.56</v>
      </c>
      <c r="Q1057">
        <v>10.855785463</v>
      </c>
      <c r="R1057">
        <v>7270</v>
      </c>
      <c r="S1057">
        <v>1.159135561</v>
      </c>
    </row>
    <row r="1058" spans="14:19" x14ac:dyDescent="0.4">
      <c r="N1058">
        <v>7275</v>
      </c>
      <c r="O1058">
        <v>26.174489680000001</v>
      </c>
      <c r="P1058">
        <v>7950.2</v>
      </c>
      <c r="Q1058">
        <v>10.855937737</v>
      </c>
      <c r="R1058">
        <v>7275</v>
      </c>
      <c r="S1058">
        <v>1.1588824559999999</v>
      </c>
    </row>
    <row r="1059" spans="14:19" x14ac:dyDescent="0.4">
      <c r="N1059">
        <v>7280</v>
      </c>
      <c r="O1059">
        <v>26.17575338</v>
      </c>
      <c r="P1059">
        <v>7955.84</v>
      </c>
      <c r="Q1059">
        <v>10.856110105999999</v>
      </c>
      <c r="R1059">
        <v>7280</v>
      </c>
      <c r="S1059">
        <v>1.158627098</v>
      </c>
    </row>
    <row r="1060" spans="14:19" x14ac:dyDescent="0.4">
      <c r="N1060">
        <v>7285</v>
      </c>
      <c r="O1060">
        <v>26.177678650000001</v>
      </c>
      <c r="P1060">
        <v>7961.48</v>
      </c>
      <c r="Q1060">
        <v>10.856323237</v>
      </c>
      <c r="R1060">
        <v>7285</v>
      </c>
      <c r="S1060">
        <v>1.1583708589999999</v>
      </c>
    </row>
    <row r="1061" spans="14:19" x14ac:dyDescent="0.4">
      <c r="N1061">
        <v>7290</v>
      </c>
      <c r="O1061">
        <v>26.180015300000001</v>
      </c>
      <c r="P1061">
        <v>7967.12</v>
      </c>
      <c r="Q1061">
        <v>10.856592696</v>
      </c>
      <c r="R1061">
        <v>7290</v>
      </c>
      <c r="S1061">
        <v>1.1581145749999999</v>
      </c>
    </row>
    <row r="1062" spans="14:19" x14ac:dyDescent="0.4">
      <c r="N1062">
        <v>7295</v>
      </c>
      <c r="O1062">
        <v>26.182561209999999</v>
      </c>
      <c r="P1062">
        <v>7972.76</v>
      </c>
      <c r="Q1062">
        <v>10.856927117</v>
      </c>
      <c r="R1062">
        <v>7295</v>
      </c>
      <c r="S1062">
        <v>1.1578586710000001</v>
      </c>
    </row>
    <row r="1063" spans="14:19" x14ac:dyDescent="0.4">
      <c r="N1063">
        <v>7300</v>
      </c>
      <c r="O1063">
        <v>26.184927049999999</v>
      </c>
      <c r="P1063">
        <v>7978.4</v>
      </c>
      <c r="Q1063">
        <v>10.857327673</v>
      </c>
      <c r="R1063">
        <v>7300</v>
      </c>
      <c r="S1063">
        <v>1.157603299</v>
      </c>
    </row>
    <row r="1064" spans="14:19" x14ac:dyDescent="0.4">
      <c r="N1064">
        <v>7305</v>
      </c>
      <c r="O1064">
        <v>26.186795369999999</v>
      </c>
      <c r="P1064">
        <v>7984.04</v>
      </c>
      <c r="Q1064">
        <v>10.857788776</v>
      </c>
      <c r="R1064">
        <v>7305</v>
      </c>
      <c r="S1064">
        <v>1.157348555</v>
      </c>
    </row>
    <row r="1065" spans="14:19" x14ac:dyDescent="0.4">
      <c r="N1065">
        <v>7310</v>
      </c>
      <c r="O1065">
        <v>26.1880758</v>
      </c>
      <c r="P1065">
        <v>7989.68</v>
      </c>
      <c r="Q1065">
        <v>10.858299728</v>
      </c>
      <c r="R1065">
        <v>7310</v>
      </c>
      <c r="S1065">
        <v>1.1570947819999999</v>
      </c>
    </row>
    <row r="1066" spans="14:19" x14ac:dyDescent="0.4">
      <c r="N1066">
        <v>7315</v>
      </c>
      <c r="O1066">
        <v>26.188664769999999</v>
      </c>
      <c r="P1066">
        <v>7995.32</v>
      </c>
      <c r="Q1066">
        <v>10.858846875999999</v>
      </c>
      <c r="R1066">
        <v>7315</v>
      </c>
      <c r="S1066">
        <v>1.1568427859999999</v>
      </c>
    </row>
    <row r="1067" spans="14:19" x14ac:dyDescent="0.4">
      <c r="N1067">
        <v>7320</v>
      </c>
      <c r="O1067">
        <v>26.188800000000001</v>
      </c>
      <c r="P1067">
        <v>8000.96</v>
      </c>
      <c r="Q1067">
        <v>10.859415809</v>
      </c>
      <c r="R1067">
        <v>7320</v>
      </c>
      <c r="S1067">
        <v>1.1565941179999999</v>
      </c>
    </row>
    <row r="1068" spans="14:19" x14ac:dyDescent="0.4">
      <c r="N1068">
        <v>7325</v>
      </c>
      <c r="O1068">
        <v>26.18849466</v>
      </c>
      <c r="P1068">
        <v>8006.6</v>
      </c>
      <c r="Q1068">
        <v>10.85999318</v>
      </c>
      <c r="R1068">
        <v>7325</v>
      </c>
      <c r="S1068">
        <v>1.156351098</v>
      </c>
    </row>
    <row r="1069" spans="14:19" x14ac:dyDescent="0.4">
      <c r="N1069">
        <v>7330</v>
      </c>
      <c r="O1069">
        <v>26.18796085</v>
      </c>
      <c r="P1069">
        <v>8012.24</v>
      </c>
      <c r="Q1069">
        <v>10.860567888</v>
      </c>
      <c r="R1069">
        <v>7330</v>
      </c>
      <c r="S1069">
        <v>1.15611676</v>
      </c>
    </row>
    <row r="1070" spans="14:19" x14ac:dyDescent="0.4">
      <c r="N1070">
        <v>7335</v>
      </c>
      <c r="O1070">
        <v>26.18742705</v>
      </c>
      <c r="P1070">
        <v>8017.88</v>
      </c>
      <c r="Q1070">
        <v>10.861131503999999</v>
      </c>
      <c r="R1070">
        <v>7335</v>
      </c>
      <c r="S1070">
        <v>1.155894706</v>
      </c>
    </row>
    <row r="1071" spans="14:19" x14ac:dyDescent="0.4">
      <c r="N1071">
        <v>7340</v>
      </c>
      <c r="O1071">
        <v>26.186964410000002</v>
      </c>
      <c r="P1071">
        <v>8023.52</v>
      </c>
      <c r="Q1071">
        <v>10.861678033</v>
      </c>
      <c r="R1071">
        <v>7340</v>
      </c>
      <c r="S1071">
        <v>1.155688855</v>
      </c>
    </row>
    <row r="1072" spans="14:19" x14ac:dyDescent="0.4">
      <c r="N1072">
        <v>7345</v>
      </c>
      <c r="O1072">
        <v>26.18680676</v>
      </c>
      <c r="P1072">
        <v>8029.16</v>
      </c>
      <c r="Q1072">
        <v>10.862203203</v>
      </c>
      <c r="R1072">
        <v>7345</v>
      </c>
      <c r="S1072">
        <v>1.1555031440000001</v>
      </c>
    </row>
    <row r="1073" spans="14:19" x14ac:dyDescent="0.4">
      <c r="N1073">
        <v>7350</v>
      </c>
      <c r="O1073">
        <v>26.18689573</v>
      </c>
      <c r="P1073">
        <v>8034.8</v>
      </c>
      <c r="Q1073">
        <v>10.862703583</v>
      </c>
      <c r="R1073">
        <v>7350</v>
      </c>
      <c r="S1073">
        <v>1.155342731</v>
      </c>
    </row>
    <row r="1074" spans="14:19" x14ac:dyDescent="0.4">
      <c r="N1074">
        <v>7355</v>
      </c>
      <c r="O1074">
        <v>26.18715409</v>
      </c>
      <c r="P1074">
        <v>8040.44</v>
      </c>
      <c r="Q1074">
        <v>10.863175831</v>
      </c>
      <c r="R1074">
        <v>7355</v>
      </c>
      <c r="S1074">
        <v>1.155212117</v>
      </c>
    </row>
    <row r="1075" spans="14:19" x14ac:dyDescent="0.4">
      <c r="N1075">
        <v>7360</v>
      </c>
      <c r="O1075">
        <v>26.187568330000001</v>
      </c>
      <c r="P1075">
        <v>8046.08</v>
      </c>
      <c r="Q1075">
        <v>10.863616312</v>
      </c>
      <c r="R1075">
        <v>7360</v>
      </c>
      <c r="S1075">
        <v>1.1551113529999999</v>
      </c>
    </row>
    <row r="1076" spans="14:19" x14ac:dyDescent="0.4">
      <c r="N1076">
        <v>7365</v>
      </c>
      <c r="O1076">
        <v>26.188013170000001</v>
      </c>
      <c r="P1076">
        <v>8051.72</v>
      </c>
      <c r="Q1076">
        <v>10.864021230000001</v>
      </c>
      <c r="R1076">
        <v>7365</v>
      </c>
      <c r="S1076">
        <v>1.1550420669999999</v>
      </c>
    </row>
    <row r="1077" spans="14:19" x14ac:dyDescent="0.4">
      <c r="N1077">
        <v>7370</v>
      </c>
      <c r="O1077">
        <v>26.188458010000002</v>
      </c>
      <c r="P1077">
        <v>8057.36</v>
      </c>
      <c r="Q1077">
        <v>10.864387281000001</v>
      </c>
      <c r="R1077">
        <v>7370</v>
      </c>
      <c r="S1077">
        <v>1.1550055589999999</v>
      </c>
    </row>
    <row r="1078" spans="14:19" x14ac:dyDescent="0.4">
      <c r="N1078">
        <v>7375</v>
      </c>
      <c r="O1078">
        <v>26.188862279999999</v>
      </c>
      <c r="P1078">
        <v>8063</v>
      </c>
      <c r="Q1078">
        <v>10.864712709999999</v>
      </c>
      <c r="R1078">
        <v>7375</v>
      </c>
      <c r="S1078">
        <v>1.1550029559999999</v>
      </c>
    </row>
    <row r="1079" spans="14:19" x14ac:dyDescent="0.4">
      <c r="N1079">
        <v>7380</v>
      </c>
      <c r="O1079">
        <v>26.189247689999998</v>
      </c>
      <c r="P1079">
        <v>8068.64</v>
      </c>
      <c r="Q1079">
        <v>10.864998542</v>
      </c>
      <c r="R1079">
        <v>7380</v>
      </c>
      <c r="S1079">
        <v>1.1550353179999999</v>
      </c>
    </row>
    <row r="1080" spans="14:19" x14ac:dyDescent="0.4">
      <c r="N1080">
        <v>7385</v>
      </c>
      <c r="O1080">
        <v>26.189692529999999</v>
      </c>
      <c r="P1080">
        <v>8074.28</v>
      </c>
      <c r="Q1080">
        <v>10.8652497</v>
      </c>
      <c r="R1080">
        <v>7385</v>
      </c>
      <c r="S1080">
        <v>1.155103663</v>
      </c>
    </row>
    <row r="1081" spans="14:19" x14ac:dyDescent="0.4">
      <c r="N1081">
        <v>7390</v>
      </c>
      <c r="O1081">
        <v>26.190137369999999</v>
      </c>
      <c r="P1081">
        <v>8079.92</v>
      </c>
      <c r="Q1081">
        <v>10.865475735</v>
      </c>
      <c r="R1081">
        <v>7390</v>
      </c>
      <c r="S1081">
        <v>1.1552089050000001</v>
      </c>
    </row>
    <row r="1082" spans="14:19" x14ac:dyDescent="0.4">
      <c r="N1082">
        <v>7395</v>
      </c>
      <c r="O1082">
        <v>26.190582209999999</v>
      </c>
      <c r="P1082">
        <v>8085.56</v>
      </c>
      <c r="Q1082">
        <v>10.865690902000001</v>
      </c>
      <c r="R1082">
        <v>7395</v>
      </c>
      <c r="S1082">
        <v>1.155353442</v>
      </c>
    </row>
    <row r="1083" spans="14:19" x14ac:dyDescent="0.4">
      <c r="N1083">
        <v>7400</v>
      </c>
      <c r="O1083">
        <v>26.19128327</v>
      </c>
      <c r="P1083">
        <v>8091.2</v>
      </c>
      <c r="Q1083">
        <v>10.86591346</v>
      </c>
      <c r="R1083">
        <v>7400</v>
      </c>
      <c r="S1083">
        <v>1.1555392600000001</v>
      </c>
    </row>
    <row r="1084" spans="14:19" x14ac:dyDescent="0.4">
      <c r="N1084">
        <v>7405</v>
      </c>
      <c r="O1084">
        <v>26.19199502</v>
      </c>
      <c r="P1084">
        <v>8096.84</v>
      </c>
      <c r="Q1084">
        <v>10.866164174</v>
      </c>
      <c r="R1084">
        <v>7405</v>
      </c>
      <c r="S1084">
        <v>1.155761931</v>
      </c>
    </row>
    <row r="1085" spans="14:19" x14ac:dyDescent="0.4">
      <c r="N1085">
        <v>7410</v>
      </c>
      <c r="O1085">
        <v>26.19270676</v>
      </c>
      <c r="P1085">
        <v>8102.48</v>
      </c>
      <c r="Q1085">
        <v>10.866464149</v>
      </c>
      <c r="R1085">
        <v>7410</v>
      </c>
      <c r="S1085">
        <v>1.1560198260000001</v>
      </c>
    </row>
    <row r="1086" spans="14:19" x14ac:dyDescent="0.4">
      <c r="N1086">
        <v>7415</v>
      </c>
      <c r="O1086">
        <v>26.193366189999999</v>
      </c>
      <c r="P1086">
        <v>8108.12</v>
      </c>
      <c r="Q1086">
        <v>10.866832239000001</v>
      </c>
      <c r="R1086">
        <v>7415</v>
      </c>
      <c r="S1086">
        <v>1.1563105259999999</v>
      </c>
    </row>
    <row r="1087" spans="14:19" x14ac:dyDescent="0.4">
      <c r="N1087">
        <v>7420</v>
      </c>
      <c r="O1087">
        <v>26.19390641</v>
      </c>
      <c r="P1087">
        <v>8113.76</v>
      </c>
      <c r="Q1087">
        <v>10.867282389</v>
      </c>
      <c r="R1087">
        <v>7420</v>
      </c>
      <c r="S1087">
        <v>1.1566308810000001</v>
      </c>
    </row>
    <row r="1088" spans="14:19" x14ac:dyDescent="0.4">
      <c r="N1088">
        <v>7425</v>
      </c>
      <c r="O1088">
        <v>26.19429075</v>
      </c>
      <c r="P1088">
        <v>8119.4</v>
      </c>
      <c r="Q1088">
        <v>10.867821302999999</v>
      </c>
      <c r="R1088">
        <v>7425</v>
      </c>
      <c r="S1088">
        <v>1.156977098</v>
      </c>
    </row>
    <row r="1089" spans="14:19" x14ac:dyDescent="0.4">
      <c r="N1089">
        <v>7430</v>
      </c>
      <c r="O1089">
        <v>26.194500000000001</v>
      </c>
      <c r="P1089">
        <v>8125.04</v>
      </c>
      <c r="Q1089">
        <v>10.868446800999999</v>
      </c>
      <c r="R1089">
        <v>7430</v>
      </c>
      <c r="S1089">
        <v>1.1573448390000001</v>
      </c>
    </row>
    <row r="1090" spans="14:19" x14ac:dyDescent="0.4">
      <c r="N1090">
        <v>7435</v>
      </c>
      <c r="O1090">
        <v>26.194483630000001</v>
      </c>
      <c r="P1090">
        <v>8130.68</v>
      </c>
      <c r="Q1090">
        <v>10.869147194</v>
      </c>
      <c r="R1090">
        <v>7435</v>
      </c>
      <c r="S1090">
        <v>1.1577293019999999</v>
      </c>
    </row>
    <row r="1091" spans="14:19" x14ac:dyDescent="0.4">
      <c r="N1091">
        <v>7440</v>
      </c>
      <c r="O1091">
        <v>26.19430569</v>
      </c>
      <c r="P1091">
        <v>8136.32</v>
      </c>
      <c r="Q1091">
        <v>10.869901834</v>
      </c>
      <c r="R1091">
        <v>7440</v>
      </c>
      <c r="S1091">
        <v>1.158125458</v>
      </c>
    </row>
    <row r="1092" spans="14:19" x14ac:dyDescent="0.4">
      <c r="N1092">
        <v>7445</v>
      </c>
      <c r="O1092">
        <v>26.194041639999998</v>
      </c>
      <c r="P1092">
        <v>8141.96</v>
      </c>
      <c r="Q1092">
        <v>10.870682886000001</v>
      </c>
      <c r="R1092">
        <v>7445</v>
      </c>
      <c r="S1092">
        <v>1.1585268280000001</v>
      </c>
    </row>
    <row r="1093" spans="14:19" x14ac:dyDescent="0.4">
      <c r="N1093">
        <v>7450</v>
      </c>
      <c r="O1093">
        <v>26.193774730000001</v>
      </c>
      <c r="P1093">
        <v>8147.6</v>
      </c>
      <c r="Q1093">
        <v>10.871458156999999</v>
      </c>
      <c r="R1093">
        <v>7450</v>
      </c>
      <c r="S1093">
        <v>1.158926189</v>
      </c>
    </row>
    <row r="1094" spans="14:19" x14ac:dyDescent="0.4">
      <c r="N1094">
        <v>7455</v>
      </c>
      <c r="O1094">
        <v>26.19363594</v>
      </c>
      <c r="P1094">
        <v>8153.24</v>
      </c>
      <c r="Q1094">
        <v>10.872194683</v>
      </c>
      <c r="R1094">
        <v>7455</v>
      </c>
      <c r="S1094">
        <v>1.1593172780000001</v>
      </c>
    </row>
    <row r="1095" spans="14:19" x14ac:dyDescent="0.4">
      <c r="N1095">
        <v>7460</v>
      </c>
      <c r="O1095">
        <v>26.193546980000001</v>
      </c>
      <c r="P1095">
        <v>8158.88</v>
      </c>
      <c r="Q1095">
        <v>10.872862642999999</v>
      </c>
      <c r="R1095">
        <v>7460</v>
      </c>
      <c r="S1095">
        <v>1.1596937030000001</v>
      </c>
    </row>
    <row r="1096" spans="14:19" x14ac:dyDescent="0.4">
      <c r="N1096">
        <v>7465</v>
      </c>
      <c r="O1096">
        <v>26.19358399</v>
      </c>
      <c r="P1096">
        <v>8164.52</v>
      </c>
      <c r="Q1096">
        <v>10.873439107999999</v>
      </c>
      <c r="R1096">
        <v>7465</v>
      </c>
      <c r="S1096">
        <v>1.160049068</v>
      </c>
    </row>
    <row r="1097" spans="14:19" x14ac:dyDescent="0.4">
      <c r="N1097">
        <v>7470</v>
      </c>
      <c r="O1097">
        <v>26.19379288</v>
      </c>
      <c r="P1097">
        <v>8170.16</v>
      </c>
      <c r="Q1097">
        <v>10.873911141000001</v>
      </c>
      <c r="R1097">
        <v>7470</v>
      </c>
      <c r="S1097">
        <v>1.160377124</v>
      </c>
    </row>
    <row r="1098" spans="14:19" x14ac:dyDescent="0.4">
      <c r="N1098">
        <v>7475</v>
      </c>
      <c r="O1098">
        <v>26.194079720000001</v>
      </c>
      <c r="P1098">
        <v>8175.8</v>
      </c>
      <c r="Q1098">
        <v>10.874277813000001</v>
      </c>
      <c r="R1098">
        <v>7475</v>
      </c>
      <c r="S1098">
        <v>1.1606719430000001</v>
      </c>
    </row>
    <row r="1099" spans="14:19" x14ac:dyDescent="0.4">
      <c r="N1099">
        <v>7480</v>
      </c>
      <c r="O1099">
        <v>26.194444480000001</v>
      </c>
      <c r="P1099">
        <v>8181.44</v>
      </c>
      <c r="Q1099">
        <v>10.874550897000001</v>
      </c>
      <c r="R1099">
        <v>7480</v>
      </c>
      <c r="S1099">
        <v>1.160928119</v>
      </c>
    </row>
    <row r="1100" spans="14:19" x14ac:dyDescent="0.4">
      <c r="N1100">
        <v>7485</v>
      </c>
      <c r="O1100">
        <v>26.194889320000001</v>
      </c>
      <c r="P1100">
        <v>8187.08</v>
      </c>
      <c r="Q1100">
        <v>10.874754104000001</v>
      </c>
      <c r="R1100">
        <v>7485</v>
      </c>
      <c r="S1100">
        <v>1.1611396810000001</v>
      </c>
    </row>
    <row r="1101" spans="14:19" x14ac:dyDescent="0.4">
      <c r="N1101">
        <v>7490</v>
      </c>
      <c r="O1101">
        <v>26.19550783</v>
      </c>
      <c r="P1101">
        <v>8192.7199999999993</v>
      </c>
      <c r="Q1101">
        <v>10.874920986999999</v>
      </c>
      <c r="R1101">
        <v>7490</v>
      </c>
      <c r="S1101">
        <v>1.1612984470000001</v>
      </c>
    </row>
    <row r="1102" spans="14:19" x14ac:dyDescent="0.4">
      <c r="N1102">
        <v>7495</v>
      </c>
      <c r="O1102">
        <v>26.196206409999998</v>
      </c>
      <c r="P1102">
        <v>8198.36</v>
      </c>
      <c r="Q1102">
        <v>10.875091775</v>
      </c>
      <c r="R1102">
        <v>7495</v>
      </c>
      <c r="S1102">
        <v>1.1614077030000001</v>
      </c>
    </row>
    <row r="1103" spans="14:19" x14ac:dyDescent="0.4">
      <c r="N1103">
        <v>7500</v>
      </c>
      <c r="O1103">
        <v>26.19711246</v>
      </c>
      <c r="P1103">
        <v>8204</v>
      </c>
      <c r="Q1103">
        <v>10.875309553999999</v>
      </c>
      <c r="R1103">
        <v>7500</v>
      </c>
      <c r="S1103">
        <v>1.1614672290000001</v>
      </c>
    </row>
    <row r="1104" spans="14:19" x14ac:dyDescent="0.4">
      <c r="N1104">
        <v>7505</v>
      </c>
      <c r="O1104">
        <v>26.198091099999999</v>
      </c>
      <c r="P1104">
        <v>8209.64</v>
      </c>
      <c r="Q1104">
        <v>10.875616263</v>
      </c>
      <c r="R1104">
        <v>7505</v>
      </c>
      <c r="S1104">
        <v>1.1614782349999999</v>
      </c>
    </row>
    <row r="1105" spans="14:19" x14ac:dyDescent="0.4">
      <c r="N1105">
        <v>7510</v>
      </c>
      <c r="O1105">
        <v>26.199112459999998</v>
      </c>
      <c r="P1105">
        <v>8215.2800000000007</v>
      </c>
      <c r="Q1105">
        <v>10.876048981</v>
      </c>
      <c r="R1105">
        <v>7510</v>
      </c>
      <c r="S1105">
        <v>1.1614432260000001</v>
      </c>
    </row>
    <row r="1106" spans="14:19" x14ac:dyDescent="0.4">
      <c r="N1106">
        <v>7515</v>
      </c>
      <c r="O1106">
        <v>26.2001484</v>
      </c>
      <c r="P1106">
        <v>8220.92</v>
      </c>
      <c r="Q1106">
        <v>10.876636886</v>
      </c>
      <c r="R1106">
        <v>7515</v>
      </c>
      <c r="S1106">
        <v>1.161365797</v>
      </c>
    </row>
    <row r="1107" spans="14:19" x14ac:dyDescent="0.4">
      <c r="N1107">
        <v>7520</v>
      </c>
      <c r="O1107">
        <v>26.201085769999999</v>
      </c>
      <c r="P1107">
        <v>8226.56</v>
      </c>
      <c r="Q1107">
        <v>10.877399125</v>
      </c>
      <c r="R1107">
        <v>7520</v>
      </c>
      <c r="S1107">
        <v>1.1612503679999999</v>
      </c>
    </row>
    <row r="1108" spans="14:19" x14ac:dyDescent="0.4">
      <c r="N1108">
        <v>7525</v>
      </c>
      <c r="O1108">
        <v>26.201857650000001</v>
      </c>
      <c r="P1108">
        <v>8232.2000000000007</v>
      </c>
      <c r="Q1108">
        <v>10.878343706000001</v>
      </c>
      <c r="R1108">
        <v>7525</v>
      </c>
      <c r="S1108">
        <v>1.1611019039999999</v>
      </c>
    </row>
    <row r="1109" spans="14:19" x14ac:dyDescent="0.4">
      <c r="N1109">
        <v>7530</v>
      </c>
      <c r="O1109">
        <v>26.202391460000001</v>
      </c>
      <c r="P1109">
        <v>8237.84</v>
      </c>
      <c r="Q1109">
        <v>10.879467321</v>
      </c>
      <c r="R1109">
        <v>7530</v>
      </c>
      <c r="S1109">
        <v>1.160925285</v>
      </c>
    </row>
    <row r="1110" spans="14:19" x14ac:dyDescent="0.4">
      <c r="N1110">
        <v>7535</v>
      </c>
      <c r="O1110">
        <v>26.20257509</v>
      </c>
      <c r="P1110">
        <v>8243.48</v>
      </c>
      <c r="Q1110">
        <v>10.880755919</v>
      </c>
      <c r="R1110">
        <v>7535</v>
      </c>
      <c r="S1110">
        <v>1.160724683</v>
      </c>
    </row>
    <row r="1111" spans="14:19" x14ac:dyDescent="0.4">
      <c r="N1111">
        <v>7540</v>
      </c>
      <c r="O1111">
        <v>26.202370460000001</v>
      </c>
      <c r="P1111">
        <v>8249.1200000000008</v>
      </c>
      <c r="Q1111">
        <v>10.882185807000001</v>
      </c>
      <c r="R1111">
        <v>7540</v>
      </c>
      <c r="S1111">
        <v>1.1605089879999999</v>
      </c>
    </row>
    <row r="1112" spans="14:19" x14ac:dyDescent="0.4">
      <c r="N1112">
        <v>7545</v>
      </c>
      <c r="O1112">
        <v>26.201841640000001</v>
      </c>
      <c r="P1112">
        <v>8254.76</v>
      </c>
      <c r="Q1112">
        <v>10.883725007000001</v>
      </c>
      <c r="R1112">
        <v>7545</v>
      </c>
      <c r="S1112">
        <v>1.16028372</v>
      </c>
    </row>
    <row r="1113" spans="14:19" x14ac:dyDescent="0.4">
      <c r="N1113">
        <v>7550</v>
      </c>
      <c r="O1113">
        <v>26.20110996</v>
      </c>
      <c r="P1113">
        <v>8260.4</v>
      </c>
      <c r="Q1113">
        <v>10.885334743</v>
      </c>
      <c r="R1113">
        <v>7550</v>
      </c>
      <c r="S1113">
        <v>1.1600544070000001</v>
      </c>
    </row>
    <row r="1114" spans="14:19" x14ac:dyDescent="0.4">
      <c r="N1114">
        <v>7555</v>
      </c>
      <c r="O1114">
        <v>26.20026584</v>
      </c>
      <c r="P1114">
        <v>8266.0400000000009</v>
      </c>
      <c r="Q1114">
        <v>10.886970960999999</v>
      </c>
      <c r="R1114">
        <v>7555</v>
      </c>
      <c r="S1114">
        <v>1.1598264920000001</v>
      </c>
    </row>
    <row r="1115" spans="14:19" x14ac:dyDescent="0.4">
      <c r="N1115">
        <v>7560</v>
      </c>
      <c r="O1115">
        <v>26.19940854</v>
      </c>
      <c r="P1115">
        <v>8271.68</v>
      </c>
      <c r="Q1115">
        <v>10.888585959</v>
      </c>
      <c r="R1115">
        <v>7560</v>
      </c>
      <c r="S1115">
        <v>1.15960518</v>
      </c>
    </row>
    <row r="1116" spans="14:19" x14ac:dyDescent="0.4">
      <c r="N1116">
        <v>7565</v>
      </c>
      <c r="O1116">
        <v>26.198693240000001</v>
      </c>
      <c r="P1116">
        <v>8277.32</v>
      </c>
      <c r="Q1116">
        <v>10.890130235000001</v>
      </c>
      <c r="R1116">
        <v>7565</v>
      </c>
      <c r="S1116">
        <v>1.159395263</v>
      </c>
    </row>
    <row r="1117" spans="14:19" x14ac:dyDescent="0.4">
      <c r="N1117">
        <v>7570</v>
      </c>
      <c r="O1117">
        <v>26.1983</v>
      </c>
      <c r="P1117">
        <v>8282.9599999999991</v>
      </c>
      <c r="Q1117">
        <v>10.891554714</v>
      </c>
      <c r="R1117">
        <v>7570</v>
      </c>
      <c r="S1117">
        <v>1.159200937</v>
      </c>
    </row>
    <row r="1118" spans="14:19" x14ac:dyDescent="0.4">
      <c r="N1118">
        <v>7575</v>
      </c>
      <c r="O1118">
        <v>26.1983</v>
      </c>
      <c r="P1118">
        <v>8288.6</v>
      </c>
      <c r="Q1118">
        <v>10.892813457999999</v>
      </c>
      <c r="R1118">
        <v>7575</v>
      </c>
      <c r="S1118">
        <v>1.159025851</v>
      </c>
    </row>
    <row r="1119" spans="14:19" x14ac:dyDescent="0.4">
      <c r="N1119">
        <v>7580</v>
      </c>
      <c r="O1119">
        <v>26.19874128</v>
      </c>
      <c r="P1119">
        <v>8294.24</v>
      </c>
      <c r="Q1119">
        <v>10.893866857000001</v>
      </c>
      <c r="R1119">
        <v>7580</v>
      </c>
      <c r="S1119">
        <v>1.158875624</v>
      </c>
    </row>
    <row r="1120" spans="14:19" x14ac:dyDescent="0.4">
      <c r="N1120">
        <v>7585</v>
      </c>
      <c r="O1120">
        <v>26.199495020000001</v>
      </c>
      <c r="P1120">
        <v>8299.8799999999992</v>
      </c>
      <c r="Q1120">
        <v>10.894685138</v>
      </c>
      <c r="R1120">
        <v>7585</v>
      </c>
      <c r="S1120">
        <v>1.1587491809999999</v>
      </c>
    </row>
    <row r="1121" spans="14:19" x14ac:dyDescent="0.4">
      <c r="N1121">
        <v>7590</v>
      </c>
      <c r="O1121">
        <v>26.200560500000002</v>
      </c>
      <c r="P1121">
        <v>8305.52</v>
      </c>
      <c r="Q1121">
        <v>10.895251866000001</v>
      </c>
      <c r="R1121">
        <v>7590</v>
      </c>
      <c r="S1121">
        <v>1.158647376</v>
      </c>
    </row>
    <row r="1122" spans="14:19" x14ac:dyDescent="0.4">
      <c r="N1122">
        <v>7595</v>
      </c>
      <c r="O1122">
        <v>26.201827399999999</v>
      </c>
      <c r="P1122">
        <v>8311.16</v>
      </c>
      <c r="Q1122">
        <v>10.895566987</v>
      </c>
      <c r="R1122">
        <v>7595</v>
      </c>
      <c r="S1122">
        <v>1.1585705740000001</v>
      </c>
    </row>
    <row r="1123" spans="14:19" x14ac:dyDescent="0.4">
      <c r="N1123">
        <v>7600</v>
      </c>
      <c r="O1123">
        <v>26.203073669999998</v>
      </c>
      <c r="P1123">
        <v>8316.7999999999993</v>
      </c>
      <c r="Q1123">
        <v>10.895648887</v>
      </c>
      <c r="R1123">
        <v>7600</v>
      </c>
      <c r="S1123">
        <v>1.1585186940000001</v>
      </c>
    </row>
    <row r="1124" spans="14:19" x14ac:dyDescent="0.4">
      <c r="N1124">
        <v>7605</v>
      </c>
      <c r="O1124">
        <v>26.204230249999998</v>
      </c>
      <c r="P1124">
        <v>8322.44</v>
      </c>
      <c r="Q1124">
        <v>10.895534979000001</v>
      </c>
      <c r="R1124">
        <v>7605</v>
      </c>
      <c r="S1124">
        <v>1.158491215</v>
      </c>
    </row>
    <row r="1125" spans="14:19" x14ac:dyDescent="0.4">
      <c r="N1125">
        <v>7610</v>
      </c>
      <c r="O1125">
        <v>26.205298580000001</v>
      </c>
      <c r="P1125">
        <v>8328.08</v>
      </c>
      <c r="Q1125">
        <v>10.895280469999999</v>
      </c>
      <c r="R1125">
        <v>7610</v>
      </c>
      <c r="S1125">
        <v>1.1584871510000001</v>
      </c>
    </row>
    <row r="1126" spans="14:19" x14ac:dyDescent="0.4">
      <c r="N1126">
        <v>7615</v>
      </c>
      <c r="O1126">
        <v>26.206077220000001</v>
      </c>
      <c r="P1126">
        <v>8333.7199999999993</v>
      </c>
      <c r="Q1126">
        <v>10.894955158</v>
      </c>
      <c r="R1126">
        <v>7615</v>
      </c>
      <c r="S1126">
        <v>1.1585050079999999</v>
      </c>
    </row>
    <row r="1127" spans="14:19" x14ac:dyDescent="0.4">
      <c r="N1127">
        <v>7620</v>
      </c>
      <c r="O1127">
        <v>26.206700000000001</v>
      </c>
      <c r="P1127">
        <v>8339.36</v>
      </c>
      <c r="Q1127">
        <v>10.894638391999999</v>
      </c>
      <c r="R1127">
        <v>7620</v>
      </c>
      <c r="S1127">
        <v>1.1585427690000001</v>
      </c>
    </row>
    <row r="1128" spans="14:19" x14ac:dyDescent="0.4">
      <c r="N1128">
        <v>7625</v>
      </c>
      <c r="O1128">
        <v>26.206966900000001</v>
      </c>
      <c r="P1128">
        <v>8345</v>
      </c>
      <c r="Q1128">
        <v>10.89441261</v>
      </c>
      <c r="R1128">
        <v>7625</v>
      </c>
      <c r="S1128">
        <v>1.1585998669999999</v>
      </c>
    </row>
    <row r="1129" spans="14:19" x14ac:dyDescent="0.4">
      <c r="N1129">
        <v>7630</v>
      </c>
      <c r="O1129">
        <v>26.207000000000001</v>
      </c>
      <c r="P1129">
        <v>8350.64</v>
      </c>
      <c r="Q1129">
        <v>10.894356087</v>
      </c>
      <c r="R1129">
        <v>7630</v>
      </c>
      <c r="S1129">
        <v>1.158670555</v>
      </c>
    </row>
    <row r="1130" spans="14:19" x14ac:dyDescent="0.4">
      <c r="N1130">
        <v>7635</v>
      </c>
      <c r="O1130">
        <v>26.206799289999999</v>
      </c>
      <c r="P1130">
        <v>8356.2800000000007</v>
      </c>
      <c r="Q1130">
        <v>10.894535694</v>
      </c>
      <c r="R1130">
        <v>7635</v>
      </c>
      <c r="S1130">
        <v>1.1587518969999999</v>
      </c>
    </row>
    <row r="1131" spans="14:19" x14ac:dyDescent="0.4">
      <c r="N1131">
        <v>7640</v>
      </c>
      <c r="O1131">
        <v>26.20636477</v>
      </c>
      <c r="P1131">
        <v>8361.92</v>
      </c>
      <c r="Q1131">
        <v>10.895000495</v>
      </c>
      <c r="R1131">
        <v>7640</v>
      </c>
      <c r="S1131">
        <v>1.1588411000000001</v>
      </c>
    </row>
    <row r="1132" spans="14:19" x14ac:dyDescent="0.4">
      <c r="N1132">
        <v>7645</v>
      </c>
      <c r="O1132">
        <v>26.205696440000001</v>
      </c>
      <c r="P1132">
        <v>8367.56</v>
      </c>
      <c r="Q1132">
        <v>10.895776946</v>
      </c>
      <c r="R1132">
        <v>7645</v>
      </c>
      <c r="S1132">
        <v>1.1589355720000001</v>
      </c>
    </row>
    <row r="1133" spans="14:19" x14ac:dyDescent="0.4">
      <c r="N1133">
        <v>7650</v>
      </c>
      <c r="O1133">
        <v>26.20479431</v>
      </c>
      <c r="P1133">
        <v>8373.2000000000007</v>
      </c>
      <c r="Q1133">
        <v>10.896866256999999</v>
      </c>
      <c r="R1133">
        <v>7650</v>
      </c>
      <c r="S1133">
        <v>1.159032914</v>
      </c>
    </row>
    <row r="1134" spans="14:19" x14ac:dyDescent="0.4">
      <c r="N1134">
        <v>7655</v>
      </c>
      <c r="O1134">
        <v>26.20368114</v>
      </c>
      <c r="P1134">
        <v>8378.84</v>
      </c>
      <c r="Q1134">
        <v>10.898244228999999</v>
      </c>
      <c r="R1134">
        <v>7655</v>
      </c>
      <c r="S1134">
        <v>1.1591308250000001</v>
      </c>
    </row>
    <row r="1135" spans="14:19" x14ac:dyDescent="0.4">
      <c r="N1135">
        <v>7660</v>
      </c>
      <c r="O1135">
        <v>26.202400359999999</v>
      </c>
      <c r="P1135">
        <v>8384.48</v>
      </c>
      <c r="Q1135">
        <v>10.899863586</v>
      </c>
      <c r="R1135">
        <v>7660</v>
      </c>
      <c r="S1135">
        <v>1.159226973</v>
      </c>
    </row>
    <row r="1136" spans="14:19" x14ac:dyDescent="0.4">
      <c r="N1136">
        <v>7665</v>
      </c>
      <c r="O1136">
        <v>26.200889320000002</v>
      </c>
      <c r="P1136">
        <v>8390.1200000000008</v>
      </c>
      <c r="Q1136">
        <v>10.901658511999999</v>
      </c>
      <c r="R1136">
        <v>7665</v>
      </c>
      <c r="S1136">
        <v>1.1593188640000001</v>
      </c>
    </row>
    <row r="1137" spans="14:19" x14ac:dyDescent="0.4">
      <c r="N1137">
        <v>7670</v>
      </c>
      <c r="O1137">
        <v>26.199554800000001</v>
      </c>
      <c r="P1137">
        <v>8395.76</v>
      </c>
      <c r="Q1137">
        <v>10.903550877000001</v>
      </c>
      <c r="R1137">
        <v>7670</v>
      </c>
      <c r="S1137">
        <v>1.1594022930000001</v>
      </c>
    </row>
    <row r="1138" spans="14:19" x14ac:dyDescent="0.4">
      <c r="N1138">
        <v>7675</v>
      </c>
      <c r="O1138">
        <v>26.198220289999998</v>
      </c>
      <c r="P1138">
        <v>8401.4</v>
      </c>
      <c r="Q1138">
        <v>10.905457467</v>
      </c>
      <c r="R1138">
        <v>7675</v>
      </c>
      <c r="S1138">
        <v>1.1594746359999999</v>
      </c>
    </row>
    <row r="1139" spans="14:19" x14ac:dyDescent="0.4">
      <c r="N1139">
        <v>7680</v>
      </c>
      <c r="O1139">
        <v>26.197223839999999</v>
      </c>
      <c r="P1139">
        <v>8407.0400000000009</v>
      </c>
      <c r="Q1139">
        <v>10.907297455</v>
      </c>
      <c r="R1139">
        <v>7680</v>
      </c>
      <c r="S1139">
        <v>1.1595329249999999</v>
      </c>
    </row>
    <row r="1140" spans="14:19" x14ac:dyDescent="0.4">
      <c r="N1140">
        <v>7685</v>
      </c>
      <c r="O1140">
        <v>26.1965605</v>
      </c>
      <c r="P1140">
        <v>8412.68</v>
      </c>
      <c r="Q1140">
        <v>10.908999361999999</v>
      </c>
      <c r="R1140">
        <v>7685</v>
      </c>
      <c r="S1140">
        <v>1.159574337</v>
      </c>
    </row>
    <row r="1141" spans="14:19" x14ac:dyDescent="0.4">
      <c r="N1141">
        <v>7690</v>
      </c>
      <c r="O1141">
        <v>26.196300000000001</v>
      </c>
      <c r="P1141">
        <v>8418.32</v>
      </c>
      <c r="Q1141">
        <v>10.910506861</v>
      </c>
      <c r="R1141">
        <v>7690</v>
      </c>
      <c r="S1141">
        <v>1.159596428</v>
      </c>
    </row>
    <row r="1142" spans="14:19" x14ac:dyDescent="0.4">
      <c r="N1142">
        <v>7695</v>
      </c>
      <c r="O1142">
        <v>26.196576159999999</v>
      </c>
      <c r="P1142">
        <v>8423.9599999999991</v>
      </c>
      <c r="Q1142">
        <v>10.911782933</v>
      </c>
      <c r="R1142">
        <v>7695</v>
      </c>
      <c r="S1142">
        <v>1.1595972450000001</v>
      </c>
    </row>
    <row r="1143" spans="14:19" x14ac:dyDescent="0.4">
      <c r="N1143">
        <v>7700</v>
      </c>
      <c r="O1143">
        <v>26.19740534</v>
      </c>
      <c r="P1143">
        <v>8429.6</v>
      </c>
      <c r="Q1143">
        <v>10.912812070999999</v>
      </c>
      <c r="R1143">
        <v>7700</v>
      </c>
      <c r="S1143">
        <v>1.1595753950000001</v>
      </c>
    </row>
    <row r="1144" spans="14:19" x14ac:dyDescent="0.4">
      <c r="N1144">
        <v>7705</v>
      </c>
      <c r="O1144">
        <v>26.198624200000001</v>
      </c>
      <c r="P1144">
        <v>8435.24</v>
      </c>
      <c r="Q1144">
        <v>10.913600452000001</v>
      </c>
      <c r="R1144">
        <v>7705</v>
      </c>
      <c r="S1144">
        <v>1.1595300820000001</v>
      </c>
    </row>
    <row r="1145" spans="14:19" x14ac:dyDescent="0.4">
      <c r="N1145">
        <v>7710</v>
      </c>
      <c r="O1145">
        <v>26.200229889999999</v>
      </c>
      <c r="P1145">
        <v>8440.8799999999992</v>
      </c>
      <c r="Q1145">
        <v>10.914174155</v>
      </c>
      <c r="R1145">
        <v>7710</v>
      </c>
      <c r="S1145">
        <v>1.1594611319999999</v>
      </c>
    </row>
    <row r="1146" spans="14:19" x14ac:dyDescent="0.4">
      <c r="N1146">
        <v>7715</v>
      </c>
      <c r="O1146">
        <v>26.20209822</v>
      </c>
      <c r="P1146">
        <v>8446.52</v>
      </c>
      <c r="Q1146">
        <v>10.914575724000001</v>
      </c>
      <c r="R1146">
        <v>7715</v>
      </c>
      <c r="S1146">
        <v>1.159366415</v>
      </c>
    </row>
    <row r="1147" spans="14:19" x14ac:dyDescent="0.4">
      <c r="N1147">
        <v>7720</v>
      </c>
      <c r="O1147">
        <v>26.203966550000001</v>
      </c>
      <c r="P1147">
        <v>8452.16</v>
      </c>
      <c r="Q1147">
        <v>10.914859459000001</v>
      </c>
      <c r="R1147">
        <v>7720</v>
      </c>
      <c r="S1147">
        <v>1.159250117</v>
      </c>
    </row>
    <row r="1148" spans="14:19" x14ac:dyDescent="0.4">
      <c r="N1148">
        <v>7725</v>
      </c>
      <c r="O1148">
        <v>26.20576655</v>
      </c>
      <c r="P1148">
        <v>8457.7999999999993</v>
      </c>
      <c r="Q1148">
        <v>10.915085925</v>
      </c>
      <c r="R1148">
        <v>7725</v>
      </c>
      <c r="S1148">
        <v>1.1591151260000001</v>
      </c>
    </row>
    <row r="1149" spans="14:19" x14ac:dyDescent="0.4">
      <c r="N1149">
        <v>7730</v>
      </c>
      <c r="O1149">
        <v>26.207316729999999</v>
      </c>
      <c r="P1149">
        <v>8463.44</v>
      </c>
      <c r="Q1149">
        <v>10.915316204</v>
      </c>
      <c r="R1149">
        <v>7730</v>
      </c>
      <c r="S1149">
        <v>1.158964686</v>
      </c>
    </row>
    <row r="1150" spans="14:19" x14ac:dyDescent="0.4">
      <c r="N1150">
        <v>7735</v>
      </c>
      <c r="O1150">
        <v>26.20855516</v>
      </c>
      <c r="P1150">
        <v>8469.08</v>
      </c>
      <c r="Q1150">
        <v>10.915606414999999</v>
      </c>
      <c r="R1150">
        <v>7735</v>
      </c>
      <c r="S1150">
        <v>1.1588026899999999</v>
      </c>
    </row>
    <row r="1151" spans="14:19" x14ac:dyDescent="0.4">
      <c r="N1151">
        <v>7740</v>
      </c>
      <c r="O1151">
        <v>26.20941139</v>
      </c>
      <c r="P1151">
        <v>8474.7199999999993</v>
      </c>
      <c r="Q1151">
        <v>10.916002950999999</v>
      </c>
      <c r="R1151">
        <v>7740</v>
      </c>
      <c r="S1151">
        <v>1.158633496</v>
      </c>
    </row>
    <row r="1152" spans="14:19" x14ac:dyDescent="0.4">
      <c r="N1152">
        <v>7745</v>
      </c>
      <c r="O1152">
        <v>26.209848399999998</v>
      </c>
      <c r="P1152">
        <v>8480.36</v>
      </c>
      <c r="Q1152">
        <v>10.916538836000001</v>
      </c>
      <c r="R1152">
        <v>7745</v>
      </c>
      <c r="S1152">
        <v>1.1584617100000001</v>
      </c>
    </row>
    <row r="1153" spans="14:19" x14ac:dyDescent="0.4">
      <c r="N1153">
        <v>7750</v>
      </c>
      <c r="O1153">
        <v>26.20997367</v>
      </c>
      <c r="P1153">
        <v>8486</v>
      </c>
      <c r="Q1153">
        <v>10.917231465</v>
      </c>
      <c r="R1153">
        <v>7750</v>
      </c>
      <c r="S1153">
        <v>1.1582919570000001</v>
      </c>
    </row>
    <row r="1154" spans="14:19" x14ac:dyDescent="0.4">
      <c r="N1154">
        <v>7755</v>
      </c>
      <c r="O1154">
        <v>26.20978719</v>
      </c>
      <c r="P1154">
        <v>8491.64</v>
      </c>
      <c r="Q1154">
        <v>10.918081863999999</v>
      </c>
      <c r="R1154">
        <v>7755</v>
      </c>
      <c r="S1154">
        <v>1.1581287060000001</v>
      </c>
    </row>
    <row r="1155" spans="14:19" x14ac:dyDescent="0.4">
      <c r="N1155">
        <v>7760</v>
      </c>
      <c r="O1155">
        <v>26.20925338</v>
      </c>
      <c r="P1155">
        <v>8497.2800000000007</v>
      </c>
      <c r="Q1155">
        <v>10.919075478</v>
      </c>
      <c r="R1155">
        <v>7760</v>
      </c>
      <c r="S1155">
        <v>1.157977928</v>
      </c>
    </row>
    <row r="1156" spans="14:19" x14ac:dyDescent="0.4">
      <c r="N1156">
        <v>7765</v>
      </c>
      <c r="O1156">
        <v>26.208799639999999</v>
      </c>
      <c r="P1156">
        <v>8502.92</v>
      </c>
      <c r="Q1156">
        <v>10.920184343000001</v>
      </c>
      <c r="R1156">
        <v>7765</v>
      </c>
      <c r="S1156">
        <v>1.157843202</v>
      </c>
    </row>
    <row r="1157" spans="14:19" x14ac:dyDescent="0.4">
      <c r="N1157">
        <v>7770</v>
      </c>
      <c r="O1157">
        <v>26.20821673</v>
      </c>
      <c r="P1157">
        <v>8508.56</v>
      </c>
      <c r="Q1157">
        <v>10.921370402999999</v>
      </c>
      <c r="R1157">
        <v>7770</v>
      </c>
      <c r="S1157">
        <v>1.1577277370000001</v>
      </c>
    </row>
    <row r="1158" spans="14:19" x14ac:dyDescent="0.4">
      <c r="N1158">
        <v>7775</v>
      </c>
      <c r="O1158">
        <v>26.207709959999999</v>
      </c>
      <c r="P1158">
        <v>8514.2000000000007</v>
      </c>
      <c r="Q1158">
        <v>10.922589608999999</v>
      </c>
      <c r="R1158">
        <v>7775</v>
      </c>
      <c r="S1158">
        <v>1.157634848</v>
      </c>
    </row>
    <row r="1159" spans="14:19" x14ac:dyDescent="0.4">
      <c r="N1159">
        <v>7780</v>
      </c>
      <c r="O1159">
        <v>26.207406049999999</v>
      </c>
      <c r="P1159">
        <v>8519.84</v>
      </c>
      <c r="Q1159">
        <v>10.923796391</v>
      </c>
      <c r="R1159">
        <v>7780</v>
      </c>
      <c r="S1159">
        <v>1.15756758</v>
      </c>
    </row>
    <row r="1160" spans="14:19" x14ac:dyDescent="0.4">
      <c r="N1160">
        <v>7785</v>
      </c>
      <c r="O1160">
        <v>26.2073</v>
      </c>
      <c r="P1160">
        <v>8525.48</v>
      </c>
      <c r="Q1160">
        <v>10.924948081</v>
      </c>
      <c r="R1160">
        <v>7785</v>
      </c>
      <c r="S1160">
        <v>1.1575285900000001</v>
      </c>
    </row>
    <row r="1161" spans="14:19" x14ac:dyDescent="0.4">
      <c r="N1161">
        <v>7790</v>
      </c>
      <c r="O1161">
        <v>26.207374730000002</v>
      </c>
      <c r="P1161">
        <v>8531.1200000000008</v>
      </c>
      <c r="Q1161">
        <v>10.926008869</v>
      </c>
      <c r="R1161">
        <v>7790</v>
      </c>
      <c r="S1161">
        <v>1.1575199620000001</v>
      </c>
    </row>
    <row r="1162" spans="14:19" x14ac:dyDescent="0.4">
      <c r="N1162">
        <v>7795</v>
      </c>
      <c r="O1162">
        <v>26.2076694</v>
      </c>
      <c r="P1162">
        <v>8536.76</v>
      </c>
      <c r="Q1162">
        <v>10.926952929</v>
      </c>
      <c r="R1162">
        <v>7795</v>
      </c>
      <c r="S1162">
        <v>1.157543022</v>
      </c>
    </row>
    <row r="1163" spans="14:19" x14ac:dyDescent="0.4">
      <c r="N1163">
        <v>7800</v>
      </c>
      <c r="O1163">
        <v>26.208119929999999</v>
      </c>
      <c r="P1163">
        <v>8542.4</v>
      </c>
      <c r="Q1163">
        <v>10.927766453</v>
      </c>
      <c r="R1163">
        <v>7800</v>
      </c>
      <c r="S1163">
        <v>1.1575981529999999</v>
      </c>
    </row>
    <row r="1164" spans="14:19" x14ac:dyDescent="0.4">
      <c r="N1164">
        <v>7805</v>
      </c>
      <c r="O1164">
        <v>26.208742709999999</v>
      </c>
      <c r="P1164">
        <v>8548.0400000000009</v>
      </c>
      <c r="Q1164">
        <v>10.928448436</v>
      </c>
      <c r="R1164">
        <v>7805</v>
      </c>
      <c r="S1164">
        <v>1.1576876819999999</v>
      </c>
    </row>
    <row r="1165" spans="14:19" x14ac:dyDescent="0.4">
      <c r="N1165">
        <v>7810</v>
      </c>
      <c r="O1165">
        <v>26.209527049999998</v>
      </c>
      <c r="P1165">
        <v>8553.68</v>
      </c>
      <c r="Q1165">
        <v>10.929010163999999</v>
      </c>
      <c r="R1165">
        <v>7810</v>
      </c>
      <c r="S1165">
        <v>1.1578069520000001</v>
      </c>
    </row>
    <row r="1166" spans="14:19" x14ac:dyDescent="0.4">
      <c r="N1166">
        <v>7815</v>
      </c>
      <c r="O1166">
        <v>26.21039751</v>
      </c>
      <c r="P1166">
        <v>8559.32</v>
      </c>
      <c r="Q1166">
        <v>10.929473476</v>
      </c>
      <c r="R1166">
        <v>7815</v>
      </c>
      <c r="S1166">
        <v>1.157951655</v>
      </c>
    </row>
    <row r="1167" spans="14:19" x14ac:dyDescent="0.4">
      <c r="N1167">
        <v>7820</v>
      </c>
      <c r="O1167">
        <v>26.211345909999999</v>
      </c>
      <c r="P1167">
        <v>8564.9599999999991</v>
      </c>
      <c r="Q1167">
        <v>10.929868013</v>
      </c>
      <c r="R1167">
        <v>7820</v>
      </c>
      <c r="S1167">
        <v>1.158118067</v>
      </c>
    </row>
    <row r="1168" spans="14:19" x14ac:dyDescent="0.4">
      <c r="N1168">
        <v>7825</v>
      </c>
      <c r="O1168">
        <v>26.212372240000001</v>
      </c>
      <c r="P1168">
        <v>8570.6</v>
      </c>
      <c r="Q1168">
        <v>10.930227704</v>
      </c>
      <c r="R1168">
        <v>7825</v>
      </c>
      <c r="S1168">
        <v>1.158302188</v>
      </c>
    </row>
    <row r="1169" spans="14:19" x14ac:dyDescent="0.4">
      <c r="N1169">
        <v>7830</v>
      </c>
      <c r="O1169">
        <v>26.21347651</v>
      </c>
      <c r="P1169">
        <v>8576.24</v>
      </c>
      <c r="Q1169">
        <v>10.930586849999999</v>
      </c>
      <c r="R1169">
        <v>7830</v>
      </c>
      <c r="S1169">
        <v>1.1585000009999999</v>
      </c>
    </row>
    <row r="1170" spans="14:19" x14ac:dyDescent="0.4">
      <c r="N1170">
        <v>7835</v>
      </c>
      <c r="O1170">
        <v>26.2146331</v>
      </c>
      <c r="P1170">
        <v>8581.8799999999992</v>
      </c>
      <c r="Q1170">
        <v>10.930976177</v>
      </c>
      <c r="R1170">
        <v>7835</v>
      </c>
      <c r="S1170">
        <v>1.1587076869999999</v>
      </c>
    </row>
    <row r="1171" spans="14:19" x14ac:dyDescent="0.4">
      <c r="N1171">
        <v>7840</v>
      </c>
      <c r="O1171">
        <v>26.215818859999999</v>
      </c>
      <c r="P1171">
        <v>8587.52</v>
      </c>
      <c r="Q1171">
        <v>10.931419255</v>
      </c>
      <c r="R1171">
        <v>7840</v>
      </c>
      <c r="S1171">
        <v>1.1589217839999999</v>
      </c>
    </row>
    <row r="1172" spans="14:19" x14ac:dyDescent="0.4">
      <c r="N1172">
        <v>7845</v>
      </c>
      <c r="O1172">
        <v>26.217149819999999</v>
      </c>
      <c r="P1172">
        <v>8593.16</v>
      </c>
      <c r="Q1172">
        <v>10.931929623</v>
      </c>
      <c r="R1172">
        <v>7845</v>
      </c>
      <c r="S1172">
        <v>1.159139283</v>
      </c>
    </row>
    <row r="1173" spans="14:19" x14ac:dyDescent="0.4">
      <c r="N1173">
        <v>7850</v>
      </c>
      <c r="O1173">
        <v>26.21839537</v>
      </c>
      <c r="P1173">
        <v>8598.7999999999993</v>
      </c>
      <c r="Q1173">
        <v>10.932508947000001</v>
      </c>
      <c r="R1173">
        <v>7850</v>
      </c>
      <c r="S1173">
        <v>1.159357508</v>
      </c>
    </row>
    <row r="1174" spans="14:19" x14ac:dyDescent="0.4">
      <c r="N1174">
        <v>7855</v>
      </c>
      <c r="O1174">
        <v>26.219640930000001</v>
      </c>
      <c r="P1174">
        <v>8604.44</v>
      </c>
      <c r="Q1174">
        <v>10.933146402</v>
      </c>
      <c r="R1174">
        <v>7855</v>
      </c>
      <c r="S1174">
        <v>1.159574133</v>
      </c>
    </row>
    <row r="1175" spans="14:19" x14ac:dyDescent="0.4">
      <c r="N1175">
        <v>7860</v>
      </c>
      <c r="O1175">
        <v>26.220886480000001</v>
      </c>
      <c r="P1175">
        <v>8610.08</v>
      </c>
      <c r="Q1175">
        <v>10.933819391</v>
      </c>
      <c r="R1175">
        <v>7860</v>
      </c>
      <c r="S1175">
        <v>1.1597878699999999</v>
      </c>
    </row>
    <row r="1176" spans="14:19" x14ac:dyDescent="0.4">
      <c r="N1176">
        <v>7865</v>
      </c>
      <c r="O1176">
        <v>26.22201317</v>
      </c>
      <c r="P1176">
        <v>8615.7199999999993</v>
      </c>
      <c r="Q1176">
        <v>10.934495577</v>
      </c>
      <c r="R1176">
        <v>7865</v>
      </c>
      <c r="S1176">
        <v>1.159998012</v>
      </c>
    </row>
    <row r="1177" spans="14:19" x14ac:dyDescent="0.4">
      <c r="N1177">
        <v>7870</v>
      </c>
      <c r="O1177">
        <v>26.223032379999999</v>
      </c>
      <c r="P1177">
        <v>8621.36</v>
      </c>
      <c r="Q1177">
        <v>10.935136069</v>
      </c>
      <c r="R1177">
        <v>7870</v>
      </c>
      <c r="S1177">
        <v>1.1602044739999999</v>
      </c>
    </row>
    <row r="1178" spans="14:19" x14ac:dyDescent="0.4">
      <c r="N1178">
        <v>7875</v>
      </c>
      <c r="O1178">
        <v>26.223936299999998</v>
      </c>
      <c r="P1178">
        <v>8627</v>
      </c>
      <c r="Q1178">
        <v>10.935699476</v>
      </c>
      <c r="R1178">
        <v>7875</v>
      </c>
      <c r="S1178">
        <v>1.1604078609999999</v>
      </c>
    </row>
    <row r="1179" spans="14:19" x14ac:dyDescent="0.4">
      <c r="N1179">
        <v>7880</v>
      </c>
      <c r="O1179">
        <v>26.22468434</v>
      </c>
      <c r="P1179">
        <v>8632.64</v>
      </c>
      <c r="Q1179">
        <v>10.93614644</v>
      </c>
      <c r="R1179">
        <v>7880</v>
      </c>
      <c r="S1179">
        <v>1.160609502</v>
      </c>
    </row>
    <row r="1180" spans="14:19" x14ac:dyDescent="0.4">
      <c r="N1180">
        <v>7885</v>
      </c>
      <c r="O1180">
        <v>26.22527651</v>
      </c>
      <c r="P1180">
        <v>8638.2800000000007</v>
      </c>
      <c r="Q1180">
        <v>10.936444187999999</v>
      </c>
      <c r="R1180">
        <v>7885</v>
      </c>
      <c r="S1180">
        <v>1.1608114300000001</v>
      </c>
    </row>
    <row r="1181" spans="14:19" x14ac:dyDescent="0.4">
      <c r="N1181">
        <v>7890</v>
      </c>
      <c r="O1181">
        <v>26.225712810000001</v>
      </c>
      <c r="P1181">
        <v>8643.92</v>
      </c>
      <c r="Q1181">
        <v>10.936570606</v>
      </c>
      <c r="R1181">
        <v>7890</v>
      </c>
      <c r="S1181">
        <v>1.1610163040000001</v>
      </c>
    </row>
    <row r="1182" spans="14:19" x14ac:dyDescent="0.4">
      <c r="N1182">
        <v>7895</v>
      </c>
      <c r="O1182">
        <v>26.225979720000002</v>
      </c>
      <c r="P1182">
        <v>8649.56</v>
      </c>
      <c r="Q1182">
        <v>10.936517379</v>
      </c>
      <c r="R1182">
        <v>7895</v>
      </c>
      <c r="S1182">
        <v>1.1612281520000001</v>
      </c>
    </row>
    <row r="1183" spans="14:19" x14ac:dyDescent="0.4">
      <c r="N1183">
        <v>7900</v>
      </c>
      <c r="O1183">
        <v>26.226164409999999</v>
      </c>
      <c r="P1183">
        <v>8655.2000000000007</v>
      </c>
      <c r="Q1183">
        <v>10.936291815000001</v>
      </c>
      <c r="R1183">
        <v>7900</v>
      </c>
      <c r="S1183">
        <v>1.16145093</v>
      </c>
    </row>
    <row r="1184" spans="14:19" x14ac:dyDescent="0.4">
      <c r="N1184">
        <v>7905</v>
      </c>
      <c r="O1184">
        <v>26.22627117</v>
      </c>
      <c r="P1184">
        <v>8660.84</v>
      </c>
      <c r="Q1184">
        <v>10.935917096000001</v>
      </c>
      <c r="R1184">
        <v>7905</v>
      </c>
      <c r="S1184">
        <v>1.1616875900000001</v>
      </c>
    </row>
    <row r="1185" spans="14:19" x14ac:dyDescent="0.4">
      <c r="N1185">
        <v>7910</v>
      </c>
      <c r="O1185">
        <v>26.226360140000001</v>
      </c>
      <c r="P1185">
        <v>8666.48</v>
      </c>
      <c r="Q1185">
        <v>10.935430879</v>
      </c>
      <c r="R1185">
        <v>7910</v>
      </c>
      <c r="S1185">
        <v>1.1619411230000001</v>
      </c>
    </row>
    <row r="1186" spans="14:19" x14ac:dyDescent="0.4">
      <c r="N1186">
        <v>7915</v>
      </c>
      <c r="O1186">
        <v>26.226400000000002</v>
      </c>
      <c r="P1186">
        <v>8672.1200000000008</v>
      </c>
      <c r="Q1186">
        <v>10.934882333999999</v>
      </c>
      <c r="R1186">
        <v>7915</v>
      </c>
      <c r="S1186">
        <v>1.16221409</v>
      </c>
    </row>
    <row r="1187" spans="14:19" x14ac:dyDescent="0.4">
      <c r="N1187">
        <v>7920</v>
      </c>
      <c r="O1187">
        <v>26.226438080000001</v>
      </c>
      <c r="P1187">
        <v>8677.76</v>
      </c>
      <c r="Q1187">
        <v>10.934327918999999</v>
      </c>
      <c r="R1187">
        <v>7920</v>
      </c>
      <c r="S1187">
        <v>1.162508522</v>
      </c>
    </row>
    <row r="1188" spans="14:19" x14ac:dyDescent="0.4">
      <c r="N1188">
        <v>7925</v>
      </c>
      <c r="O1188">
        <v>26.226527050000001</v>
      </c>
      <c r="P1188">
        <v>8683.4</v>
      </c>
      <c r="Q1188">
        <v>10.933826315999999</v>
      </c>
      <c r="R1188">
        <v>7925</v>
      </c>
      <c r="S1188">
        <v>1.1628258410000001</v>
      </c>
    </row>
    <row r="1189" spans="14:19" x14ac:dyDescent="0.4">
      <c r="N1189">
        <v>7930</v>
      </c>
      <c r="O1189">
        <v>26.226632030000001</v>
      </c>
      <c r="P1189">
        <v>8689.0400000000009</v>
      </c>
      <c r="Q1189">
        <v>10.933433076</v>
      </c>
      <c r="R1189">
        <v>7930</v>
      </c>
      <c r="S1189">
        <v>1.1631667889999999</v>
      </c>
    </row>
    <row r="1190" spans="14:19" x14ac:dyDescent="0.4">
      <c r="N1190">
        <v>7935</v>
      </c>
      <c r="O1190">
        <v>26.226814950000001</v>
      </c>
      <c r="P1190">
        <v>8694.68</v>
      </c>
      <c r="Q1190">
        <v>10.93319556</v>
      </c>
      <c r="R1190">
        <v>7935</v>
      </c>
      <c r="S1190">
        <v>1.1635313519999999</v>
      </c>
    </row>
    <row r="1191" spans="14:19" x14ac:dyDescent="0.4">
      <c r="N1191">
        <v>7940</v>
      </c>
      <c r="O1191">
        <v>26.227081850000001</v>
      </c>
      <c r="P1191">
        <v>8700.32</v>
      </c>
      <c r="Q1191">
        <v>10.933148717</v>
      </c>
      <c r="R1191">
        <v>7940</v>
      </c>
      <c r="S1191">
        <v>1.1639202689999999</v>
      </c>
    </row>
    <row r="1192" spans="14:19" x14ac:dyDescent="0.4">
      <c r="N1192">
        <v>7945</v>
      </c>
      <c r="O1192">
        <v>26.227431670000001</v>
      </c>
      <c r="P1192">
        <v>8705.9599999999991</v>
      </c>
      <c r="Q1192">
        <v>10.933312163</v>
      </c>
      <c r="R1192">
        <v>7945</v>
      </c>
      <c r="S1192">
        <v>1.1643307789999999</v>
      </c>
    </row>
    <row r="1193" spans="14:19" x14ac:dyDescent="0.4">
      <c r="N1193">
        <v>7950</v>
      </c>
      <c r="O1193">
        <v>26.227859429999999</v>
      </c>
      <c r="P1193">
        <v>8711.6</v>
      </c>
      <c r="Q1193">
        <v>10.933688838</v>
      </c>
      <c r="R1193">
        <v>7950</v>
      </c>
      <c r="S1193">
        <v>1.1647583340000001</v>
      </c>
    </row>
    <row r="1194" spans="14:19" x14ac:dyDescent="0.4">
      <c r="N1194">
        <v>7955</v>
      </c>
      <c r="O1194">
        <v>26.228425980000001</v>
      </c>
      <c r="P1194">
        <v>8717.24</v>
      </c>
      <c r="Q1194">
        <v>10.934265341</v>
      </c>
      <c r="R1194">
        <v>7955</v>
      </c>
      <c r="S1194">
        <v>1.1651990350000001</v>
      </c>
    </row>
    <row r="1195" spans="14:19" x14ac:dyDescent="0.4">
      <c r="N1195">
        <v>7960</v>
      </c>
      <c r="O1195">
        <v>26.229098579999999</v>
      </c>
      <c r="P1195">
        <v>8722.8799999999992</v>
      </c>
      <c r="Q1195">
        <v>10.935013811999999</v>
      </c>
      <c r="R1195">
        <v>7960</v>
      </c>
      <c r="S1195">
        <v>1.165648314</v>
      </c>
    </row>
    <row r="1196" spans="14:19" x14ac:dyDescent="0.4">
      <c r="N1196">
        <v>7965</v>
      </c>
      <c r="O1196">
        <v>26.229887900000001</v>
      </c>
      <c r="P1196">
        <v>8728.52</v>
      </c>
      <c r="Q1196">
        <v>10.935895091000001</v>
      </c>
      <c r="R1196">
        <v>7965</v>
      </c>
      <c r="S1196">
        <v>1.166101096</v>
      </c>
    </row>
    <row r="1197" spans="14:19" x14ac:dyDescent="0.4">
      <c r="N1197">
        <v>7970</v>
      </c>
      <c r="O1197">
        <v>26.230777580000002</v>
      </c>
      <c r="P1197">
        <v>8734.16</v>
      </c>
      <c r="Q1197">
        <v>10.936862677000001</v>
      </c>
      <c r="R1197">
        <v>7970</v>
      </c>
      <c r="S1197">
        <v>1.166551973</v>
      </c>
    </row>
    <row r="1198" spans="14:19" x14ac:dyDescent="0.4">
      <c r="N1198">
        <v>7975</v>
      </c>
      <c r="O1198">
        <v>26.231700709999998</v>
      </c>
      <c r="P1198">
        <v>8739.7999999999993</v>
      </c>
      <c r="Q1198">
        <v>10.937867012</v>
      </c>
      <c r="R1198">
        <v>7975</v>
      </c>
      <c r="S1198">
        <v>1.166995389</v>
      </c>
    </row>
    <row r="1199" spans="14:19" x14ac:dyDescent="0.4">
      <c r="N1199">
        <v>7980</v>
      </c>
      <c r="O1199">
        <v>26.232768329999999</v>
      </c>
      <c r="P1199">
        <v>8745.44</v>
      </c>
      <c r="Q1199">
        <v>10.938859565</v>
      </c>
      <c r="R1199">
        <v>7980</v>
      </c>
      <c r="S1199">
        <v>1.167425793</v>
      </c>
    </row>
    <row r="1200" spans="14:19" x14ac:dyDescent="0.4">
      <c r="N1200">
        <v>7985</v>
      </c>
      <c r="O1200">
        <v>26.233835939999999</v>
      </c>
      <c r="P1200">
        <v>8751.08</v>
      </c>
      <c r="Q1200">
        <v>10.939796284</v>
      </c>
      <c r="R1200">
        <v>7985</v>
      </c>
      <c r="S1200">
        <v>1.1678360860000001</v>
      </c>
    </row>
    <row r="1201" spans="14:19" x14ac:dyDescent="0.4">
      <c r="N1201">
        <v>7990</v>
      </c>
      <c r="O1201">
        <v>26.234903559999999</v>
      </c>
      <c r="P1201">
        <v>8756.7199999999993</v>
      </c>
      <c r="Q1201">
        <v>10.940640126</v>
      </c>
      <c r="R1201">
        <v>7990</v>
      </c>
      <c r="S1201">
        <v>1.168219844</v>
      </c>
    </row>
    <row r="1202" spans="14:19" x14ac:dyDescent="0.4">
      <c r="N1202">
        <v>7995</v>
      </c>
      <c r="O1202">
        <v>26.235971169999999</v>
      </c>
      <c r="P1202">
        <v>8762.36</v>
      </c>
      <c r="Q1202">
        <v>10.941362506000001</v>
      </c>
      <c r="R1202">
        <v>7995</v>
      </c>
      <c r="S1202">
        <v>1.168573783</v>
      </c>
    </row>
    <row r="1203" spans="14:19" x14ac:dyDescent="0.4">
      <c r="N1203">
        <v>8000</v>
      </c>
      <c r="O1203">
        <v>26.23697722</v>
      </c>
      <c r="P1203">
        <v>8768</v>
      </c>
      <c r="Q1203">
        <v>10.941943720999999</v>
      </c>
      <c r="R1203">
        <v>8000</v>
      </c>
      <c r="S1203">
        <v>1.168893621</v>
      </c>
    </row>
    <row r="1204" spans="14:19" x14ac:dyDescent="0.4">
      <c r="N1204">
        <v>8005</v>
      </c>
      <c r="O1204">
        <v>26.237905340000001</v>
      </c>
      <c r="P1204">
        <v>8773.64</v>
      </c>
      <c r="Q1204">
        <v>10.942372494000001</v>
      </c>
      <c r="R1204">
        <v>8005</v>
      </c>
      <c r="S1204">
        <v>1.169175539</v>
      </c>
    </row>
    <row r="1205" spans="14:19" x14ac:dyDescent="0.4">
      <c r="N1205">
        <v>8010</v>
      </c>
      <c r="O1205">
        <v>26.238716010000001</v>
      </c>
      <c r="P1205">
        <v>8779.2800000000007</v>
      </c>
      <c r="Q1205">
        <v>10.942644928</v>
      </c>
      <c r="R1205">
        <v>8010</v>
      </c>
      <c r="S1205">
        <v>1.169416316</v>
      </c>
    </row>
    <row r="1206" spans="14:19" x14ac:dyDescent="0.4">
      <c r="N1206">
        <v>8015</v>
      </c>
      <c r="O1206">
        <v>26.239399290000001</v>
      </c>
      <c r="P1206">
        <v>8784.92</v>
      </c>
      <c r="Q1206">
        <v>10.942763194999999</v>
      </c>
      <c r="R1206">
        <v>8015</v>
      </c>
      <c r="S1206">
        <v>1.1696134890000001</v>
      </c>
    </row>
    <row r="1207" spans="14:19" x14ac:dyDescent="0.4">
      <c r="N1207">
        <v>8020</v>
      </c>
      <c r="O1207">
        <v>26.239987190000001</v>
      </c>
      <c r="P1207">
        <v>8790.56</v>
      </c>
      <c r="Q1207">
        <v>10.942734236</v>
      </c>
      <c r="R1207">
        <v>8020</v>
      </c>
      <c r="S1207">
        <v>1.169765529</v>
      </c>
    </row>
    <row r="1208" spans="14:19" x14ac:dyDescent="0.4">
      <c r="N1208">
        <v>8025</v>
      </c>
      <c r="O1208">
        <v>26.24042562</v>
      </c>
      <c r="P1208">
        <v>8796.2000000000007</v>
      </c>
      <c r="Q1208">
        <v>10.942568739</v>
      </c>
      <c r="R1208">
        <v>8025</v>
      </c>
      <c r="S1208">
        <v>1.1698719879999999</v>
      </c>
    </row>
    <row r="1209" spans="14:19" x14ac:dyDescent="0.4">
      <c r="N1209">
        <v>8030</v>
      </c>
      <c r="O1209">
        <v>26.240781500000001</v>
      </c>
      <c r="P1209">
        <v>8801.84</v>
      </c>
      <c r="Q1209">
        <v>10.942280500000001</v>
      </c>
      <c r="R1209">
        <v>8030</v>
      </c>
      <c r="S1209">
        <v>1.169931085</v>
      </c>
    </row>
    <row r="1210" spans="14:19" x14ac:dyDescent="0.4">
      <c r="N1210">
        <v>8035</v>
      </c>
      <c r="O1210">
        <v>26.24105303</v>
      </c>
      <c r="P1210">
        <v>8807.48</v>
      </c>
      <c r="Q1210">
        <v>10.941886193</v>
      </c>
      <c r="R1210">
        <v>8035</v>
      </c>
      <c r="S1210">
        <v>1.169944525</v>
      </c>
    </row>
    <row r="1211" spans="14:19" x14ac:dyDescent="0.4">
      <c r="N1211">
        <v>8040</v>
      </c>
      <c r="O1211">
        <v>26.241393240000001</v>
      </c>
      <c r="P1211">
        <v>8813.1200000000008</v>
      </c>
      <c r="Q1211">
        <v>10.94140546</v>
      </c>
      <c r="R1211">
        <v>8040</v>
      </c>
      <c r="S1211">
        <v>1.1699193379999999</v>
      </c>
    </row>
    <row r="1212" spans="14:19" x14ac:dyDescent="0.4">
      <c r="N1212">
        <v>8045</v>
      </c>
      <c r="O1212">
        <v>26.241749110000001</v>
      </c>
      <c r="P1212">
        <v>8818.76</v>
      </c>
      <c r="Q1212">
        <v>10.940861134</v>
      </c>
      <c r="R1212">
        <v>8045</v>
      </c>
      <c r="S1212">
        <v>1.1698594410000001</v>
      </c>
    </row>
    <row r="1213" spans="14:19" x14ac:dyDescent="0.4">
      <c r="N1213">
        <v>8050</v>
      </c>
      <c r="O1213">
        <v>26.24220747</v>
      </c>
      <c r="P1213">
        <v>8824.4</v>
      </c>
      <c r="Q1213">
        <v>10.940279379</v>
      </c>
      <c r="R1213">
        <v>8050</v>
      </c>
      <c r="S1213">
        <v>1.16976908</v>
      </c>
    </row>
    <row r="1214" spans="14:19" x14ac:dyDescent="0.4">
      <c r="N1214">
        <v>8055</v>
      </c>
      <c r="O1214">
        <v>26.2427815</v>
      </c>
      <c r="P1214">
        <v>8830.0400000000009</v>
      </c>
      <c r="Q1214">
        <v>10.939689534999999</v>
      </c>
      <c r="R1214">
        <v>8055</v>
      </c>
      <c r="S1214">
        <v>1.1696526519999999</v>
      </c>
    </row>
    <row r="1215" spans="14:19" x14ac:dyDescent="0.4">
      <c r="N1215">
        <v>8060</v>
      </c>
      <c r="O1215">
        <v>26.243491819999999</v>
      </c>
      <c r="P1215">
        <v>8835.68</v>
      </c>
      <c r="Q1215">
        <v>10.939123491</v>
      </c>
      <c r="R1215">
        <v>8060</v>
      </c>
      <c r="S1215">
        <v>1.1695146030000001</v>
      </c>
    </row>
    <row r="1216" spans="14:19" x14ac:dyDescent="0.4">
      <c r="N1216">
        <v>8065</v>
      </c>
      <c r="O1216">
        <v>26.244381499999999</v>
      </c>
      <c r="P1216">
        <v>8841.32</v>
      </c>
      <c r="Q1216">
        <v>10.938614492999999</v>
      </c>
      <c r="R1216">
        <v>8065</v>
      </c>
      <c r="S1216">
        <v>1.169359381</v>
      </c>
    </row>
    <row r="1217" spans="14:19" x14ac:dyDescent="0.4">
      <c r="N1217">
        <v>8070</v>
      </c>
      <c r="O1217">
        <v>26.245285410000001</v>
      </c>
      <c r="P1217">
        <v>8846.9599999999991</v>
      </c>
      <c r="Q1217">
        <v>10.938195395999999</v>
      </c>
      <c r="R1217">
        <v>8070</v>
      </c>
      <c r="S1217">
        <v>1.169191431</v>
      </c>
    </row>
    <row r="1218" spans="14:19" x14ac:dyDescent="0.4">
      <c r="N1218">
        <v>8075</v>
      </c>
      <c r="O1218">
        <v>26.246353030000002</v>
      </c>
      <c r="P1218">
        <v>8852.6</v>
      </c>
      <c r="Q1218">
        <v>10.937896478000001</v>
      </c>
      <c r="R1218">
        <v>8075</v>
      </c>
      <c r="S1218">
        <v>1.1690150610000001</v>
      </c>
    </row>
    <row r="1219" spans="14:19" x14ac:dyDescent="0.4">
      <c r="N1219">
        <v>8080</v>
      </c>
      <c r="O1219">
        <v>26.247420640000001</v>
      </c>
      <c r="P1219">
        <v>8858.24</v>
      </c>
      <c r="Q1219">
        <v>10.937743003</v>
      </c>
      <c r="R1219">
        <v>8080</v>
      </c>
      <c r="S1219">
        <v>1.1688355399999999</v>
      </c>
    </row>
    <row r="1220" spans="14:19" x14ac:dyDescent="0.4">
      <c r="N1220">
        <v>8085</v>
      </c>
      <c r="O1220">
        <v>26.248488259999998</v>
      </c>
      <c r="P1220">
        <v>8863.8799999999992</v>
      </c>
      <c r="Q1220">
        <v>10.937752829000001</v>
      </c>
      <c r="R1220">
        <v>8085</v>
      </c>
      <c r="S1220">
        <v>1.1686577730000001</v>
      </c>
    </row>
    <row r="1221" spans="14:19" x14ac:dyDescent="0.4">
      <c r="N1221">
        <v>8090</v>
      </c>
      <c r="O1221">
        <v>26.249429889999998</v>
      </c>
      <c r="P1221">
        <v>8869.52</v>
      </c>
      <c r="Q1221">
        <v>10.93793434</v>
      </c>
      <c r="R1221">
        <v>8090</v>
      </c>
      <c r="S1221">
        <v>1.1684855300000001</v>
      </c>
    </row>
    <row r="1222" spans="14:19" x14ac:dyDescent="0.4">
      <c r="N1222">
        <v>8095</v>
      </c>
      <c r="O1222">
        <v>26.250267619999999</v>
      </c>
      <c r="P1222">
        <v>8875.16</v>
      </c>
      <c r="Q1222">
        <v>10.938285014</v>
      </c>
      <c r="R1222">
        <v>8095</v>
      </c>
      <c r="S1222">
        <v>1.1683220270000001</v>
      </c>
    </row>
    <row r="1223" spans="14:19" x14ac:dyDescent="0.4">
      <c r="N1223">
        <v>8100</v>
      </c>
      <c r="O1223">
        <v>26.250986480000002</v>
      </c>
      <c r="P1223">
        <v>8880.7999999999993</v>
      </c>
      <c r="Q1223">
        <v>10.938790858000001</v>
      </c>
      <c r="R1223">
        <v>8100</v>
      </c>
      <c r="S1223">
        <v>1.1681698069999999</v>
      </c>
    </row>
    <row r="1224" spans="14:19" x14ac:dyDescent="0.4">
      <c r="N1224">
        <v>8105</v>
      </c>
      <c r="O1224">
        <v>26.25154947</v>
      </c>
      <c r="P1224">
        <v>8886.44</v>
      </c>
      <c r="Q1224">
        <v>10.93942687</v>
      </c>
      <c r="R1224">
        <v>8105</v>
      </c>
      <c r="S1224">
        <v>1.1680306789999999</v>
      </c>
    </row>
    <row r="1225" spans="14:19" x14ac:dyDescent="0.4">
      <c r="N1225">
        <v>8110</v>
      </c>
      <c r="O1225">
        <v>26.25197545</v>
      </c>
      <c r="P1225">
        <v>8892.08</v>
      </c>
      <c r="Q1225">
        <v>10.940158579</v>
      </c>
      <c r="R1225">
        <v>8110</v>
      </c>
      <c r="S1225">
        <v>1.1679057079999999</v>
      </c>
    </row>
    <row r="1226" spans="14:19" x14ac:dyDescent="0.4">
      <c r="N1226">
        <v>8115</v>
      </c>
      <c r="O1226">
        <v>26.252339150000001</v>
      </c>
      <c r="P1226">
        <v>8897.7199999999993</v>
      </c>
      <c r="Q1226">
        <v>10.940944565000001</v>
      </c>
      <c r="R1226">
        <v>8115</v>
      </c>
      <c r="S1226">
        <v>1.167795256</v>
      </c>
    </row>
    <row r="1227" spans="14:19" x14ac:dyDescent="0.4">
      <c r="N1227">
        <v>8120</v>
      </c>
      <c r="O1227">
        <v>26.252783990000001</v>
      </c>
      <c r="P1227">
        <v>8903.36</v>
      </c>
      <c r="Q1227">
        <v>10.941739781000001</v>
      </c>
      <c r="R1227">
        <v>8120</v>
      </c>
      <c r="S1227">
        <v>1.16769962</v>
      </c>
    </row>
    <row r="1228" spans="14:19" x14ac:dyDescent="0.4">
      <c r="N1228">
        <v>8125</v>
      </c>
      <c r="O1228">
        <v>26.253228830000001</v>
      </c>
      <c r="P1228">
        <v>8909</v>
      </c>
      <c r="Q1228">
        <v>10.942499341</v>
      </c>
      <c r="R1228">
        <v>8125</v>
      </c>
      <c r="S1228">
        <v>1.1676185640000001</v>
      </c>
    </row>
    <row r="1229" spans="14:19" x14ac:dyDescent="0.4">
      <c r="N1229">
        <v>8130</v>
      </c>
      <c r="O1229">
        <v>26.253823130000001</v>
      </c>
      <c r="P1229">
        <v>8914.64</v>
      </c>
      <c r="Q1229">
        <v>10.943182416999999</v>
      </c>
      <c r="R1229">
        <v>8130</v>
      </c>
      <c r="S1229">
        <v>1.1675493459999999</v>
      </c>
    </row>
    <row r="1230" spans="14:19" x14ac:dyDescent="0.4">
      <c r="N1230">
        <v>8135</v>
      </c>
      <c r="O1230">
        <v>26.254573310000001</v>
      </c>
      <c r="P1230">
        <v>8920.2800000000007</v>
      </c>
      <c r="Q1230">
        <v>10.943755833000001</v>
      </c>
      <c r="R1230">
        <v>8135</v>
      </c>
      <c r="S1230">
        <v>1.1674904230000001</v>
      </c>
    </row>
    <row r="1231" spans="14:19" x14ac:dyDescent="0.4">
      <c r="N1231">
        <v>8140</v>
      </c>
      <c r="O1231">
        <v>26.255479359999999</v>
      </c>
      <c r="P1231">
        <v>8925.92</v>
      </c>
      <c r="Q1231">
        <v>10.944196961999999</v>
      </c>
      <c r="R1231">
        <v>8140</v>
      </c>
      <c r="S1231">
        <v>1.1674400979999999</v>
      </c>
    </row>
    <row r="1232" spans="14:19" x14ac:dyDescent="0.4">
      <c r="N1232">
        <v>8145</v>
      </c>
      <c r="O1232">
        <v>26.25658292</v>
      </c>
      <c r="P1232">
        <v>8931.56</v>
      </c>
      <c r="Q1232">
        <v>10.944495626</v>
      </c>
      <c r="R1232">
        <v>8145</v>
      </c>
      <c r="S1232">
        <v>1.167396603</v>
      </c>
    </row>
    <row r="1233" spans="14:19" x14ac:dyDescent="0.4">
      <c r="N1233">
        <v>8150</v>
      </c>
      <c r="O1233">
        <v>26.257859079999999</v>
      </c>
      <c r="P1233">
        <v>8937.2000000000007</v>
      </c>
      <c r="Q1233">
        <v>10.944654767999999</v>
      </c>
      <c r="R1233">
        <v>8150</v>
      </c>
      <c r="S1233">
        <v>1.167358181</v>
      </c>
    </row>
    <row r="1234" spans="14:19" x14ac:dyDescent="0.4">
      <c r="N1234">
        <v>8155</v>
      </c>
      <c r="O1234">
        <v>26.259232740000002</v>
      </c>
      <c r="P1234">
        <v>8942.84</v>
      </c>
      <c r="Q1234">
        <v>10.944689845999999</v>
      </c>
      <c r="R1234">
        <v>8155</v>
      </c>
      <c r="S1234">
        <v>1.1673231930000001</v>
      </c>
    </row>
    <row r="1235" spans="14:19" x14ac:dyDescent="0.4">
      <c r="N1235">
        <v>8160</v>
      </c>
      <c r="O1235">
        <v>26.260753739999998</v>
      </c>
      <c r="P1235">
        <v>8948.48</v>
      </c>
      <c r="Q1235">
        <v>10.944627003000001</v>
      </c>
      <c r="R1235">
        <v>8160</v>
      </c>
      <c r="S1235">
        <v>1.1672902350000001</v>
      </c>
    </row>
    <row r="1236" spans="14:19" x14ac:dyDescent="0.4">
      <c r="N1236">
        <v>8165</v>
      </c>
      <c r="O1236">
        <v>26.262355159999998</v>
      </c>
      <c r="P1236">
        <v>8954.1200000000008</v>
      </c>
      <c r="Q1236">
        <v>10.944500239</v>
      </c>
      <c r="R1236">
        <v>8165</v>
      </c>
      <c r="S1236">
        <v>1.167258278</v>
      </c>
    </row>
    <row r="1237" spans="14:19" x14ac:dyDescent="0.4">
      <c r="N1237">
        <v>8170</v>
      </c>
      <c r="O1237">
        <v>26.263956579999999</v>
      </c>
      <c r="P1237">
        <v>8959.76</v>
      </c>
      <c r="Q1237">
        <v>10.944347895</v>
      </c>
      <c r="R1237">
        <v>8170</v>
      </c>
      <c r="S1237">
        <v>1.1672268400000001</v>
      </c>
    </row>
    <row r="1238" spans="14:19" x14ac:dyDescent="0.4">
      <c r="N1238">
        <v>8175</v>
      </c>
      <c r="O1238">
        <v>26.265482559999999</v>
      </c>
      <c r="P1238">
        <v>8965.4</v>
      </c>
      <c r="Q1238">
        <v>10.944208862</v>
      </c>
      <c r="R1238">
        <v>8175</v>
      </c>
      <c r="S1238">
        <v>1.167196159</v>
      </c>
    </row>
    <row r="1239" spans="14:19" x14ac:dyDescent="0.4">
      <c r="N1239">
        <v>8180</v>
      </c>
      <c r="O1239">
        <v>26.266930609999999</v>
      </c>
      <c r="P1239">
        <v>8971.0400000000009</v>
      </c>
      <c r="Q1239">
        <v>10.94411891</v>
      </c>
      <c r="R1239">
        <v>8180</v>
      </c>
      <c r="S1239">
        <v>1.167167136</v>
      </c>
    </row>
    <row r="1240" spans="14:19" x14ac:dyDescent="0.4">
      <c r="N1240">
        <v>8185</v>
      </c>
      <c r="O1240">
        <v>26.268300709999998</v>
      </c>
      <c r="P1240">
        <v>8976.68</v>
      </c>
      <c r="Q1240">
        <v>10.944107542999999</v>
      </c>
      <c r="R1240">
        <v>8185</v>
      </c>
      <c r="S1240">
        <v>1.1671411439999999</v>
      </c>
    </row>
    <row r="1241" spans="14:19" x14ac:dyDescent="0.4">
      <c r="N1241">
        <v>8190</v>
      </c>
      <c r="O1241">
        <v>26.269592880000001</v>
      </c>
      <c r="P1241">
        <v>8982.32</v>
      </c>
      <c r="Q1241">
        <v>10.944195678</v>
      </c>
      <c r="R1241">
        <v>8190</v>
      </c>
      <c r="S1241">
        <v>1.167119888</v>
      </c>
    </row>
    <row r="1242" spans="14:19" x14ac:dyDescent="0.4">
      <c r="N1242">
        <v>8195</v>
      </c>
      <c r="O1242">
        <v>26.270775799999999</v>
      </c>
      <c r="P1242">
        <v>8987.9599999999991</v>
      </c>
      <c r="Q1242">
        <v>10.944394358</v>
      </c>
      <c r="R1242">
        <v>8195</v>
      </c>
      <c r="S1242">
        <v>1.1671052660000001</v>
      </c>
    </row>
    <row r="1243" spans="14:19" x14ac:dyDescent="0.4">
      <c r="N1243">
        <v>8200</v>
      </c>
      <c r="O1243">
        <v>26.27180285</v>
      </c>
      <c r="P1243">
        <v>8993.6</v>
      </c>
      <c r="Q1243">
        <v>10.944704549000001</v>
      </c>
      <c r="R1243">
        <v>8200</v>
      </c>
      <c r="S1243">
        <v>1.1670992419999999</v>
      </c>
    </row>
    <row r="1244" spans="14:19" x14ac:dyDescent="0.4">
      <c r="N1244">
        <v>8205</v>
      </c>
      <c r="O1244">
        <v>26.272683270000002</v>
      </c>
      <c r="P1244">
        <v>8999.24</v>
      </c>
      <c r="Q1244">
        <v>10.94511797</v>
      </c>
      <c r="R1244">
        <v>8205</v>
      </c>
      <c r="S1244">
        <v>1.1671037339999999</v>
      </c>
    </row>
    <row r="1245" spans="14:19" x14ac:dyDescent="0.4">
      <c r="N1245">
        <v>8210</v>
      </c>
      <c r="O1245">
        <v>26.273483989999999</v>
      </c>
      <c r="P1245">
        <v>9004.8799999999992</v>
      </c>
      <c r="Q1245">
        <v>10.945618758</v>
      </c>
      <c r="R1245">
        <v>8210</v>
      </c>
      <c r="S1245">
        <v>1.1671208850000001</v>
      </c>
    </row>
    <row r="1246" spans="14:19" x14ac:dyDescent="0.4">
      <c r="N1246">
        <v>8215</v>
      </c>
      <c r="O1246">
        <v>26.27419751</v>
      </c>
      <c r="P1246">
        <v>9010.52</v>
      </c>
      <c r="Q1246">
        <v>10.946185697000001</v>
      </c>
      <c r="R1246">
        <v>8215</v>
      </c>
      <c r="S1246">
        <v>1.1671540570000001</v>
      </c>
    </row>
    <row r="1247" spans="14:19" x14ac:dyDescent="0.4">
      <c r="N1247">
        <v>8220</v>
      </c>
      <c r="O1247">
        <v>26.27490925</v>
      </c>
      <c r="P1247">
        <v>9016.16</v>
      </c>
      <c r="Q1247">
        <v>10.946794702</v>
      </c>
      <c r="R1247">
        <v>8220</v>
      </c>
      <c r="S1247">
        <v>1.1672033180000001</v>
      </c>
    </row>
    <row r="1248" spans="14:19" x14ac:dyDescent="0.4">
      <c r="N1248">
        <v>8225</v>
      </c>
      <c r="O1248">
        <v>26.275621000000001</v>
      </c>
      <c r="P1248">
        <v>9021.7999999999993</v>
      </c>
      <c r="Q1248">
        <v>10.947421228</v>
      </c>
      <c r="R1248">
        <v>8225</v>
      </c>
      <c r="S1248">
        <v>1.167270128</v>
      </c>
    </row>
    <row r="1249" spans="14:19" x14ac:dyDescent="0.4">
      <c r="N1249">
        <v>8230</v>
      </c>
      <c r="O1249">
        <v>26.276278649999998</v>
      </c>
      <c r="P1249">
        <v>9027.44</v>
      </c>
      <c r="Q1249">
        <v>10.948042346999999</v>
      </c>
      <c r="R1249">
        <v>8230</v>
      </c>
      <c r="S1249">
        <v>1.167355833</v>
      </c>
    </row>
    <row r="1250" spans="14:19" x14ac:dyDescent="0.4">
      <c r="N1250">
        <v>8235</v>
      </c>
      <c r="O1250">
        <v>26.276944480000001</v>
      </c>
      <c r="P1250">
        <v>9033.08</v>
      </c>
      <c r="Q1250">
        <v>10.948638293</v>
      </c>
      <c r="R1250">
        <v>8235</v>
      </c>
      <c r="S1250">
        <v>1.167461595</v>
      </c>
    </row>
    <row r="1251" spans="14:19" x14ac:dyDescent="0.4">
      <c r="N1251">
        <v>8240</v>
      </c>
      <c r="O1251">
        <v>26.277688260000001</v>
      </c>
      <c r="P1251">
        <v>9038.7199999999993</v>
      </c>
      <c r="Q1251">
        <v>10.94919339</v>
      </c>
      <c r="R1251">
        <v>8240</v>
      </c>
      <c r="S1251">
        <v>1.1675883039999999</v>
      </c>
    </row>
    <row r="1252" spans="14:19" x14ac:dyDescent="0.4">
      <c r="N1252">
        <v>8245</v>
      </c>
      <c r="O1252">
        <v>26.278467970000001</v>
      </c>
      <c r="P1252">
        <v>9044.36</v>
      </c>
      <c r="Q1252">
        <v>10.949696347</v>
      </c>
      <c r="R1252">
        <v>8245</v>
      </c>
      <c r="S1252">
        <v>1.1677364809999999</v>
      </c>
    </row>
    <row r="1253" spans="14:19" x14ac:dyDescent="0.4">
      <c r="N1253">
        <v>8250</v>
      </c>
      <c r="O1253">
        <v>26.279189680000002</v>
      </c>
      <c r="P1253">
        <v>9050</v>
      </c>
      <c r="Q1253">
        <v>10.950140047</v>
      </c>
      <c r="R1253">
        <v>8250</v>
      </c>
      <c r="S1253">
        <v>1.1679061959999999</v>
      </c>
    </row>
    <row r="1254" spans="14:19" x14ac:dyDescent="0.4">
      <c r="N1254">
        <v>8255</v>
      </c>
      <c r="O1254">
        <v>26.279990389999998</v>
      </c>
      <c r="P1254">
        <v>9055.64</v>
      </c>
      <c r="Q1254">
        <v>10.950520947999999</v>
      </c>
      <c r="R1254">
        <v>8255</v>
      </c>
      <c r="S1254">
        <v>1.168097275</v>
      </c>
    </row>
    <row r="1255" spans="14:19" x14ac:dyDescent="0.4">
      <c r="N1255">
        <v>8260</v>
      </c>
      <c r="O1255">
        <v>26.280791099999998</v>
      </c>
      <c r="P1255">
        <v>9061.2800000000007</v>
      </c>
      <c r="Q1255">
        <v>10.950838294</v>
      </c>
      <c r="R1255">
        <v>8260</v>
      </c>
      <c r="S1255">
        <v>1.168310712</v>
      </c>
    </row>
    <row r="1256" spans="14:19" x14ac:dyDescent="0.4">
      <c r="N1256">
        <v>8265</v>
      </c>
      <c r="O1256">
        <v>26.281668679999999</v>
      </c>
      <c r="P1256">
        <v>9066.92</v>
      </c>
      <c r="Q1256">
        <v>10.951093298</v>
      </c>
      <c r="R1256">
        <v>8265</v>
      </c>
      <c r="S1256">
        <v>1.1685421309999999</v>
      </c>
    </row>
    <row r="1257" spans="14:19" x14ac:dyDescent="0.4">
      <c r="N1257">
        <v>8270</v>
      </c>
      <c r="O1257">
        <v>26.282492529999999</v>
      </c>
      <c r="P1257">
        <v>9072.56</v>
      </c>
      <c r="Q1257">
        <v>10.951288428</v>
      </c>
      <c r="R1257">
        <v>8270</v>
      </c>
      <c r="S1257">
        <v>1.1687895829999999</v>
      </c>
    </row>
    <row r="1258" spans="14:19" x14ac:dyDescent="0.4">
      <c r="N1258">
        <v>8275</v>
      </c>
      <c r="O1258">
        <v>26.28334804</v>
      </c>
      <c r="P1258">
        <v>9078.2000000000007</v>
      </c>
      <c r="Q1258">
        <v>10.951426887</v>
      </c>
      <c r="R1258">
        <v>8275</v>
      </c>
      <c r="S1258">
        <v>1.169050988</v>
      </c>
    </row>
    <row r="1259" spans="14:19" x14ac:dyDescent="0.4">
      <c r="N1259">
        <v>8280</v>
      </c>
      <c r="O1259">
        <v>26.284193949999999</v>
      </c>
      <c r="P1259">
        <v>9083.84</v>
      </c>
      <c r="Q1259">
        <v>10.951512284</v>
      </c>
      <c r="R1259">
        <v>8280</v>
      </c>
      <c r="S1259">
        <v>1.1693242619999999</v>
      </c>
    </row>
    <row r="1260" spans="14:19" x14ac:dyDescent="0.4">
      <c r="N1260">
        <v>8285</v>
      </c>
      <c r="O1260">
        <v>26.285027400000001</v>
      </c>
      <c r="P1260">
        <v>9089.48</v>
      </c>
      <c r="Q1260">
        <v>10.951548492000001</v>
      </c>
      <c r="R1260">
        <v>8285</v>
      </c>
      <c r="S1260">
        <v>1.169607404</v>
      </c>
    </row>
    <row r="1261" spans="14:19" x14ac:dyDescent="0.4">
      <c r="N1261">
        <v>8290</v>
      </c>
      <c r="O1261">
        <v>26.285917080000001</v>
      </c>
      <c r="P1261">
        <v>9095.1200000000008</v>
      </c>
      <c r="Q1261">
        <v>10.951539622</v>
      </c>
      <c r="R1261">
        <v>8290</v>
      </c>
      <c r="S1261">
        <v>1.169898544</v>
      </c>
    </row>
    <row r="1262" spans="14:19" x14ac:dyDescent="0.4">
      <c r="N1262">
        <v>8295</v>
      </c>
      <c r="O1262">
        <v>26.286806760000001</v>
      </c>
      <c r="P1262">
        <v>9100.76</v>
      </c>
      <c r="Q1262">
        <v>10.951490035999999</v>
      </c>
      <c r="R1262">
        <v>8295</v>
      </c>
      <c r="S1262">
        <v>1.170195933</v>
      </c>
    </row>
    <row r="1263" spans="14:19" x14ac:dyDescent="0.4">
      <c r="N1263">
        <v>8300</v>
      </c>
      <c r="O1263">
        <v>26.287696440000001</v>
      </c>
      <c r="P1263">
        <v>9106.4</v>
      </c>
      <c r="Q1263">
        <v>10.951404350000001</v>
      </c>
      <c r="R1263">
        <v>8300</v>
      </c>
      <c r="S1263">
        <v>1.1704978989999999</v>
      </c>
    </row>
    <row r="1264" spans="14:19" x14ac:dyDescent="0.4">
      <c r="N1264">
        <v>8305</v>
      </c>
      <c r="O1264">
        <v>26.288586120000002</v>
      </c>
      <c r="P1264">
        <v>9112.0400000000009</v>
      </c>
      <c r="Q1264">
        <v>10.951287389000001</v>
      </c>
      <c r="R1264">
        <v>8305</v>
      </c>
      <c r="S1264">
        <v>1.1708027539999999</v>
      </c>
    </row>
    <row r="1265" spans="14:19" x14ac:dyDescent="0.4">
      <c r="N1265">
        <v>8310</v>
      </c>
      <c r="O1265">
        <v>26.289475800000002</v>
      </c>
      <c r="P1265">
        <v>9117.68</v>
      </c>
      <c r="Q1265">
        <v>10.951144077</v>
      </c>
      <c r="R1265">
        <v>8310</v>
      </c>
      <c r="S1265">
        <v>1.171107959</v>
      </c>
    </row>
    <row r="1266" spans="14:19" x14ac:dyDescent="0.4">
      <c r="N1266">
        <v>8315</v>
      </c>
      <c r="O1266">
        <v>26.290298929999999</v>
      </c>
      <c r="P1266">
        <v>9123.32</v>
      </c>
      <c r="Q1266">
        <v>10.950979306000001</v>
      </c>
      <c r="R1266">
        <v>8315</v>
      </c>
      <c r="S1266">
        <v>1.1714114630000001</v>
      </c>
    </row>
    <row r="1267" spans="14:19" x14ac:dyDescent="0.4">
      <c r="N1267">
        <v>8320</v>
      </c>
      <c r="O1267">
        <v>26.291155159999999</v>
      </c>
      <c r="P1267">
        <v>9128.9599999999991</v>
      </c>
      <c r="Q1267">
        <v>10.950797799</v>
      </c>
      <c r="R1267">
        <v>8320</v>
      </c>
      <c r="S1267">
        <v>1.171711164</v>
      </c>
    </row>
    <row r="1268" spans="14:19" x14ac:dyDescent="0.4">
      <c r="N1268">
        <v>8325</v>
      </c>
      <c r="O1268">
        <v>26.291955869999999</v>
      </c>
      <c r="P1268">
        <v>9134.6</v>
      </c>
      <c r="Q1268">
        <v>10.950604024</v>
      </c>
      <c r="R1268">
        <v>8325</v>
      </c>
      <c r="S1268">
        <v>1.1720050479999999</v>
      </c>
    </row>
    <row r="1269" spans="14:19" x14ac:dyDescent="0.4">
      <c r="N1269">
        <v>8330</v>
      </c>
      <c r="O1269">
        <v>26.292634159999999</v>
      </c>
      <c r="P1269">
        <v>9140.24</v>
      </c>
      <c r="Q1269">
        <v>10.950402183</v>
      </c>
      <c r="R1269">
        <v>8330</v>
      </c>
      <c r="S1269">
        <v>1.1722913479999999</v>
      </c>
    </row>
    <row r="1270" spans="14:19" x14ac:dyDescent="0.4">
      <c r="N1270">
        <v>8335</v>
      </c>
      <c r="O1270">
        <v>26.293234519999999</v>
      </c>
      <c r="P1270">
        <v>9145.8799999999992</v>
      </c>
      <c r="Q1270">
        <v>10.950196273</v>
      </c>
      <c r="R1270">
        <v>8335</v>
      </c>
      <c r="S1270">
        <v>1.172568681</v>
      </c>
    </row>
    <row r="1271" spans="14:19" x14ac:dyDescent="0.4">
      <c r="N1271">
        <v>8340</v>
      </c>
      <c r="O1271">
        <v>26.293745550000001</v>
      </c>
      <c r="P1271">
        <v>9151.52</v>
      </c>
      <c r="Q1271">
        <v>10.949990217</v>
      </c>
      <c r="R1271">
        <v>8340</v>
      </c>
      <c r="S1271">
        <v>1.1728361570000001</v>
      </c>
    </row>
    <row r="1272" spans="14:19" x14ac:dyDescent="0.4">
      <c r="N1272">
        <v>8345</v>
      </c>
      <c r="O1272">
        <v>26.29410107</v>
      </c>
      <c r="P1272">
        <v>9157.16</v>
      </c>
      <c r="Q1272">
        <v>10.949788006</v>
      </c>
      <c r="R1272">
        <v>8345</v>
      </c>
      <c r="S1272">
        <v>1.1730934200000001</v>
      </c>
    </row>
    <row r="1273" spans="14:19" x14ac:dyDescent="0.4">
      <c r="N1273">
        <v>8350</v>
      </c>
      <c r="O1273">
        <v>26.29436797</v>
      </c>
      <c r="P1273">
        <v>9162.7999999999993</v>
      </c>
      <c r="Q1273">
        <v>10.949593798</v>
      </c>
      <c r="R1273">
        <v>8350</v>
      </c>
      <c r="S1273">
        <v>1.1733393599999999</v>
      </c>
    </row>
    <row r="1274" spans="14:19" x14ac:dyDescent="0.4">
      <c r="N1274">
        <v>8355</v>
      </c>
      <c r="O1274">
        <v>26.294556579999998</v>
      </c>
      <c r="P1274">
        <v>9168.44</v>
      </c>
      <c r="Q1274">
        <v>10.949411921999999</v>
      </c>
      <c r="R1274">
        <v>8355</v>
      </c>
      <c r="S1274">
        <v>1.173576033</v>
      </c>
    </row>
    <row r="1275" spans="14:19" x14ac:dyDescent="0.4">
      <c r="N1275">
        <v>8360</v>
      </c>
      <c r="O1275">
        <v>26.294734519999999</v>
      </c>
      <c r="P1275">
        <v>9174.08</v>
      </c>
      <c r="Q1275">
        <v>10.949246738999999</v>
      </c>
      <c r="R1275">
        <v>8360</v>
      </c>
      <c r="S1275">
        <v>1.173804321</v>
      </c>
    </row>
    <row r="1276" spans="14:19" x14ac:dyDescent="0.4">
      <c r="N1276">
        <v>8365</v>
      </c>
      <c r="O1276">
        <v>26.294912459999999</v>
      </c>
      <c r="P1276">
        <v>9179.7199999999993</v>
      </c>
      <c r="Q1276">
        <v>10.949102345</v>
      </c>
      <c r="R1276">
        <v>8365</v>
      </c>
      <c r="S1276">
        <v>1.1740250759999999</v>
      </c>
    </row>
    <row r="1277" spans="14:19" x14ac:dyDescent="0.4">
      <c r="N1277">
        <v>8370</v>
      </c>
      <c r="O1277">
        <v>26.295090389999999</v>
      </c>
      <c r="P1277">
        <v>9185.36</v>
      </c>
      <c r="Q1277">
        <v>10.948982132999999</v>
      </c>
      <c r="R1277">
        <v>8370</v>
      </c>
      <c r="S1277">
        <v>1.1742390739999999</v>
      </c>
    </row>
    <row r="1278" spans="14:19" x14ac:dyDescent="0.4">
      <c r="N1278">
        <v>8375</v>
      </c>
      <c r="O1278">
        <v>26.29533666</v>
      </c>
      <c r="P1278">
        <v>9191</v>
      </c>
      <c r="Q1278">
        <v>10.948888273</v>
      </c>
      <c r="R1278">
        <v>8375</v>
      </c>
      <c r="S1278">
        <v>1.1744469449999999</v>
      </c>
    </row>
    <row r="1279" spans="14:19" x14ac:dyDescent="0.4">
      <c r="N1279">
        <v>8380</v>
      </c>
      <c r="O1279">
        <v>26.295715659999999</v>
      </c>
      <c r="P1279">
        <v>9196.64</v>
      </c>
      <c r="Q1279">
        <v>10.948821189</v>
      </c>
      <c r="R1279">
        <v>8380</v>
      </c>
      <c r="S1279">
        <v>1.174649117</v>
      </c>
    </row>
    <row r="1280" spans="14:19" x14ac:dyDescent="0.4">
      <c r="N1280">
        <v>8385</v>
      </c>
      <c r="O1280">
        <v>26.296184700000001</v>
      </c>
      <c r="P1280">
        <v>9202.2800000000007</v>
      </c>
      <c r="Q1280">
        <v>10.948779142999999</v>
      </c>
      <c r="R1280">
        <v>8385</v>
      </c>
      <c r="S1280">
        <v>1.1748457649999999</v>
      </c>
    </row>
    <row r="1281" spans="14:19" x14ac:dyDescent="0.4">
      <c r="N1281">
        <v>8390</v>
      </c>
      <c r="O1281">
        <v>26.29680961</v>
      </c>
      <c r="P1281">
        <v>9207.92</v>
      </c>
      <c r="Q1281">
        <v>10.948758025</v>
      </c>
      <c r="R1281">
        <v>8390</v>
      </c>
      <c r="S1281">
        <v>1.1750367740000001</v>
      </c>
    </row>
    <row r="1282" spans="14:19" x14ac:dyDescent="0.4">
      <c r="N1282">
        <v>8395</v>
      </c>
      <c r="O1282">
        <v>26.29761032</v>
      </c>
      <c r="P1282">
        <v>9213.56</v>
      </c>
      <c r="Q1282">
        <v>10.948751425999999</v>
      </c>
      <c r="R1282">
        <v>8395</v>
      </c>
      <c r="S1282">
        <v>1.175220777</v>
      </c>
    </row>
    <row r="1283" spans="14:19" x14ac:dyDescent="0.4">
      <c r="N1283">
        <v>8400</v>
      </c>
      <c r="O1283">
        <v>26.298490040000001</v>
      </c>
      <c r="P1283">
        <v>9219.2000000000007</v>
      </c>
      <c r="Q1283">
        <v>10.948751048</v>
      </c>
      <c r="R1283">
        <v>8400</v>
      </c>
      <c r="S1283">
        <v>1.175397418</v>
      </c>
    </row>
    <row r="1284" spans="14:19" x14ac:dyDescent="0.4">
      <c r="N1284">
        <v>8405</v>
      </c>
      <c r="O1284">
        <v>26.299447690000001</v>
      </c>
      <c r="P1284">
        <v>9224.84</v>
      </c>
      <c r="Q1284">
        <v>10.948747445</v>
      </c>
      <c r="R1284">
        <v>8405</v>
      </c>
      <c r="S1284">
        <v>1.1755655249999999</v>
      </c>
    </row>
    <row r="1285" spans="14:19" x14ac:dyDescent="0.4">
      <c r="N1285">
        <v>8410</v>
      </c>
      <c r="O1285">
        <v>26.300426340000001</v>
      </c>
      <c r="P1285">
        <v>9230.48</v>
      </c>
      <c r="Q1285">
        <v>10.948731023000001</v>
      </c>
      <c r="R1285">
        <v>8410</v>
      </c>
      <c r="S1285">
        <v>1.175723657</v>
      </c>
    </row>
    <row r="1286" spans="14:19" x14ac:dyDescent="0.4">
      <c r="N1286">
        <v>8415</v>
      </c>
      <c r="O1286">
        <v>26.301359080000001</v>
      </c>
      <c r="P1286">
        <v>9236.1200000000008</v>
      </c>
      <c r="Q1286">
        <v>10.948693188</v>
      </c>
      <c r="R1286">
        <v>8415</v>
      </c>
      <c r="S1286">
        <v>1.175870287</v>
      </c>
    </row>
    <row r="1287" spans="14:19" x14ac:dyDescent="0.4">
      <c r="N1287">
        <v>8420</v>
      </c>
      <c r="O1287">
        <v>26.30224875</v>
      </c>
      <c r="P1287">
        <v>9241.76</v>
      </c>
      <c r="Q1287">
        <v>10.948627494</v>
      </c>
      <c r="R1287">
        <v>8420</v>
      </c>
      <c r="S1287">
        <v>1.1760038930000001</v>
      </c>
    </row>
    <row r="1288" spans="14:19" x14ac:dyDescent="0.4">
      <c r="N1288">
        <v>8425</v>
      </c>
      <c r="O1288">
        <v>26.303090749999999</v>
      </c>
      <c r="P1288">
        <v>9247.4</v>
      </c>
      <c r="Q1288">
        <v>10.948530607</v>
      </c>
      <c r="R1288">
        <v>8425</v>
      </c>
      <c r="S1288">
        <v>1.1761230279999999</v>
      </c>
    </row>
    <row r="1289" spans="14:19" x14ac:dyDescent="0.4">
      <c r="N1289">
        <v>8430</v>
      </c>
      <c r="O1289">
        <v>26.303789680000001</v>
      </c>
      <c r="P1289">
        <v>9253.0400000000009</v>
      </c>
      <c r="Q1289">
        <v>10.948402932</v>
      </c>
      <c r="R1289">
        <v>8430</v>
      </c>
      <c r="S1289">
        <v>1.1762263669999999</v>
      </c>
    </row>
    <row r="1290" spans="14:19" x14ac:dyDescent="0.4">
      <c r="N1290">
        <v>8435</v>
      </c>
      <c r="O1290">
        <v>26.30441068</v>
      </c>
      <c r="P1290">
        <v>9258.68</v>
      </c>
      <c r="Q1290">
        <v>10.948248776</v>
      </c>
      <c r="R1290">
        <v>8435</v>
      </c>
      <c r="S1290">
        <v>1.17631273</v>
      </c>
    </row>
    <row r="1291" spans="14:19" x14ac:dyDescent="0.4">
      <c r="N1291">
        <v>8440</v>
      </c>
      <c r="O1291">
        <v>26.30494448</v>
      </c>
      <c r="P1291">
        <v>9264.32</v>
      </c>
      <c r="Q1291">
        <v>10.948075973</v>
      </c>
      <c r="R1291">
        <v>8440</v>
      </c>
      <c r="S1291">
        <v>1.17637882</v>
      </c>
    </row>
    <row r="1292" spans="14:19" x14ac:dyDescent="0.4">
      <c r="N1292">
        <v>8445</v>
      </c>
      <c r="O1292">
        <v>26.305398579999999</v>
      </c>
      <c r="P1292">
        <v>9269.9599999999991</v>
      </c>
      <c r="Q1292">
        <v>10.947895000000001</v>
      </c>
      <c r="R1292">
        <v>8445</v>
      </c>
      <c r="S1292">
        <v>1.1764254059999999</v>
      </c>
    </row>
    <row r="1293" spans="14:19" x14ac:dyDescent="0.4">
      <c r="N1293">
        <v>8450</v>
      </c>
      <c r="O1293">
        <v>26.30577473</v>
      </c>
      <c r="P1293">
        <v>9275.6</v>
      </c>
      <c r="Q1293">
        <v>10.947717664000001</v>
      </c>
      <c r="R1293">
        <v>8450</v>
      </c>
      <c r="S1293">
        <v>1.1764523499999999</v>
      </c>
    </row>
    <row r="1294" spans="14:19" x14ac:dyDescent="0.4">
      <c r="N1294">
        <v>8455</v>
      </c>
      <c r="O1294">
        <v>26.306188259999999</v>
      </c>
      <c r="P1294">
        <v>9281.24</v>
      </c>
      <c r="Q1294">
        <v>10.947555511999999</v>
      </c>
      <c r="R1294">
        <v>8455</v>
      </c>
      <c r="S1294">
        <v>1.1764593910000001</v>
      </c>
    </row>
    <row r="1295" spans="14:19" x14ac:dyDescent="0.4">
      <c r="N1295">
        <v>8460</v>
      </c>
      <c r="O1295">
        <v>26.306633099999999</v>
      </c>
      <c r="P1295">
        <v>9286.8799999999992</v>
      </c>
      <c r="Q1295">
        <v>10.947418191000001</v>
      </c>
      <c r="R1295">
        <v>8460</v>
      </c>
      <c r="S1295">
        <v>1.1764465989999999</v>
      </c>
    </row>
    <row r="1296" spans="14:19" x14ac:dyDescent="0.4">
      <c r="N1296">
        <v>8465</v>
      </c>
      <c r="O1296">
        <v>26.307077939999999</v>
      </c>
      <c r="P1296">
        <v>9292.52</v>
      </c>
      <c r="Q1296">
        <v>10.947311968999999</v>
      </c>
      <c r="R1296">
        <v>8465</v>
      </c>
      <c r="S1296">
        <v>1.1764143929999999</v>
      </c>
    </row>
    <row r="1297" spans="14:19" x14ac:dyDescent="0.4">
      <c r="N1297">
        <v>8470</v>
      </c>
      <c r="O1297">
        <v>26.307547329999998</v>
      </c>
      <c r="P1297">
        <v>9298.16</v>
      </c>
      <c r="Q1297">
        <v>10.947238633</v>
      </c>
      <c r="R1297">
        <v>8470</v>
      </c>
      <c r="S1297">
        <v>1.1763635210000001</v>
      </c>
    </row>
    <row r="1298" spans="14:19" x14ac:dyDescent="0.4">
      <c r="N1298">
        <v>8475</v>
      </c>
      <c r="O1298">
        <v>26.308081139999999</v>
      </c>
      <c r="P1298">
        <v>9303.7999999999993</v>
      </c>
      <c r="Q1298">
        <v>10.947194929</v>
      </c>
      <c r="R1298">
        <v>8475</v>
      </c>
      <c r="S1298">
        <v>1.176295007</v>
      </c>
    </row>
    <row r="1299" spans="14:19" x14ac:dyDescent="0.4">
      <c r="N1299">
        <v>8480</v>
      </c>
      <c r="O1299">
        <v>26.308612459999999</v>
      </c>
      <c r="P1299">
        <v>9309.44</v>
      </c>
      <c r="Q1299">
        <v>10.947172631999999</v>
      </c>
      <c r="R1299">
        <v>8480</v>
      </c>
      <c r="S1299">
        <v>1.176210084</v>
      </c>
    </row>
    <row r="1300" spans="14:19" x14ac:dyDescent="0.4">
      <c r="N1300">
        <v>8485</v>
      </c>
      <c r="O1300">
        <v>26.309057299999999</v>
      </c>
      <c r="P1300">
        <v>9315.08</v>
      </c>
      <c r="Q1300">
        <v>10.947159249</v>
      </c>
      <c r="R1300">
        <v>8485</v>
      </c>
      <c r="S1300">
        <v>1.1761086890000001</v>
      </c>
    </row>
    <row r="1301" spans="14:19" x14ac:dyDescent="0.4">
      <c r="N1301">
        <v>8490</v>
      </c>
      <c r="O1301">
        <v>26.309421709999999</v>
      </c>
      <c r="P1301">
        <v>9320.7199999999993</v>
      </c>
      <c r="Q1301">
        <v>10.947139284</v>
      </c>
      <c r="R1301">
        <v>8490</v>
      </c>
      <c r="S1301">
        <v>1.1759937949999999</v>
      </c>
    </row>
    <row r="1302" spans="14:19" x14ac:dyDescent="0.4">
      <c r="N1302">
        <v>8495</v>
      </c>
      <c r="O1302">
        <v>26.309708189999998</v>
      </c>
      <c r="P1302">
        <v>9326.36</v>
      </c>
      <c r="Q1302">
        <v>10.947095881999999</v>
      </c>
      <c r="R1302">
        <v>8495</v>
      </c>
      <c r="S1302">
        <v>1.1758675649999999</v>
      </c>
    </row>
    <row r="1303" spans="14:19" x14ac:dyDescent="0.4">
      <c r="N1303">
        <v>8500</v>
      </c>
      <c r="O1303">
        <v>26.309916730000001</v>
      </c>
      <c r="P1303">
        <v>9332</v>
      </c>
      <c r="Q1303">
        <v>10.947012667999999</v>
      </c>
      <c r="R1303">
        <v>8500</v>
      </c>
      <c r="S1303">
        <v>1.175731906</v>
      </c>
    </row>
    <row r="1304" spans="14:19" x14ac:dyDescent="0.4">
      <c r="N1304">
        <v>8505</v>
      </c>
      <c r="O1304">
        <v>26.30990534</v>
      </c>
      <c r="P1304">
        <v>9337.64</v>
      </c>
      <c r="Q1304">
        <v>10.946875522999999</v>
      </c>
      <c r="R1304">
        <v>8505</v>
      </c>
      <c r="S1304">
        <v>1.17558897</v>
      </c>
    </row>
    <row r="1305" spans="14:19" x14ac:dyDescent="0.4">
      <c r="N1305">
        <v>8510</v>
      </c>
      <c r="O1305">
        <v>26.309654800000001</v>
      </c>
      <c r="P1305">
        <v>9343.2800000000007</v>
      </c>
      <c r="Q1305">
        <v>10.946674078999999</v>
      </c>
      <c r="R1305">
        <v>8510</v>
      </c>
      <c r="S1305">
        <v>1.1754411520000001</v>
      </c>
    </row>
    <row r="1306" spans="14:19" x14ac:dyDescent="0.4">
      <c r="N1306">
        <v>8515</v>
      </c>
      <c r="O1306">
        <v>26.30927367</v>
      </c>
      <c r="P1306">
        <v>9348.92</v>
      </c>
      <c r="Q1306">
        <v>10.946402747</v>
      </c>
      <c r="R1306">
        <v>8515</v>
      </c>
      <c r="S1306">
        <v>1.1752910329999999</v>
      </c>
    </row>
    <row r="1307" spans="14:19" x14ac:dyDescent="0.4">
      <c r="N1307">
        <v>8520</v>
      </c>
      <c r="O1307">
        <v>26.308800359999999</v>
      </c>
      <c r="P1307">
        <v>9354.56</v>
      </c>
      <c r="Q1307">
        <v>10.946061157000001</v>
      </c>
      <c r="R1307">
        <v>8520</v>
      </c>
      <c r="S1307">
        <v>1.1751412880000001</v>
      </c>
    </row>
    <row r="1308" spans="14:19" x14ac:dyDescent="0.4">
      <c r="N1308">
        <v>8525</v>
      </c>
      <c r="O1308">
        <v>26.308177579999999</v>
      </c>
      <c r="P1308">
        <v>9360.2000000000007</v>
      </c>
      <c r="Q1308">
        <v>10.945653952000001</v>
      </c>
      <c r="R1308">
        <v>8525</v>
      </c>
      <c r="S1308">
        <v>1.1749945690000001</v>
      </c>
    </row>
    <row r="1309" spans="14:19" x14ac:dyDescent="0.4">
      <c r="N1309">
        <v>8530</v>
      </c>
      <c r="O1309">
        <v>26.307554799999998</v>
      </c>
      <c r="P1309">
        <v>9365.84</v>
      </c>
      <c r="Q1309">
        <v>10.945189997</v>
      </c>
      <c r="R1309">
        <v>8530</v>
      </c>
      <c r="S1309">
        <v>1.174854241</v>
      </c>
    </row>
    <row r="1310" spans="14:19" x14ac:dyDescent="0.4">
      <c r="N1310">
        <v>8535</v>
      </c>
      <c r="O1310">
        <v>26.306932029999999</v>
      </c>
      <c r="P1310">
        <v>9371.48</v>
      </c>
      <c r="Q1310">
        <v>10.944681093</v>
      </c>
      <c r="R1310">
        <v>8535</v>
      </c>
      <c r="S1310">
        <v>1.1747227119999999</v>
      </c>
    </row>
    <row r="1311" spans="14:19" x14ac:dyDescent="0.4">
      <c r="N1311">
        <v>8540</v>
      </c>
      <c r="O1311">
        <v>26.306379360000001</v>
      </c>
      <c r="P1311">
        <v>9377.1200000000008</v>
      </c>
      <c r="Q1311">
        <v>10.944140393</v>
      </c>
      <c r="R1311">
        <v>8540</v>
      </c>
      <c r="S1311">
        <v>1.1746018570000001</v>
      </c>
    </row>
    <row r="1312" spans="14:19" x14ac:dyDescent="0.4">
      <c r="N1312">
        <v>8545</v>
      </c>
      <c r="O1312">
        <v>26.306022779999999</v>
      </c>
      <c r="P1312">
        <v>9382.76</v>
      </c>
      <c r="Q1312">
        <v>10.943580717</v>
      </c>
      <c r="R1312">
        <v>8545</v>
      </c>
      <c r="S1312">
        <v>1.174493816</v>
      </c>
    </row>
    <row r="1313" spans="14:19" x14ac:dyDescent="0.4">
      <c r="N1313">
        <v>8550</v>
      </c>
      <c r="O1313">
        <v>26.305851959999998</v>
      </c>
      <c r="P1313">
        <v>9388.4</v>
      </c>
      <c r="Q1313">
        <v>10.943012998</v>
      </c>
      <c r="R1313">
        <v>8550</v>
      </c>
      <c r="S1313">
        <v>1.1744008720000001</v>
      </c>
    </row>
    <row r="1314" spans="14:19" x14ac:dyDescent="0.4">
      <c r="N1314">
        <v>8555</v>
      </c>
      <c r="O1314">
        <v>26.305911030000001</v>
      </c>
      <c r="P1314">
        <v>9394.0400000000009</v>
      </c>
      <c r="Q1314">
        <v>10.942445040999999</v>
      </c>
      <c r="R1314">
        <v>8555</v>
      </c>
      <c r="S1314">
        <v>1.174325525</v>
      </c>
    </row>
    <row r="1315" spans="14:19" x14ac:dyDescent="0.4">
      <c r="N1315">
        <v>8560</v>
      </c>
      <c r="O1315">
        <v>26.306281850000001</v>
      </c>
      <c r="P1315">
        <v>9399.68</v>
      </c>
      <c r="Q1315">
        <v>10.941880773999999</v>
      </c>
      <c r="R1315">
        <v>8560</v>
      </c>
      <c r="S1315">
        <v>1.1742704960000001</v>
      </c>
    </row>
    <row r="1316" spans="14:19" x14ac:dyDescent="0.4">
      <c r="N1316">
        <v>8565</v>
      </c>
      <c r="O1316">
        <v>26.306964409999999</v>
      </c>
      <c r="P1316">
        <v>9405.32</v>
      </c>
      <c r="Q1316">
        <v>10.941320062999999</v>
      </c>
      <c r="R1316">
        <v>8565</v>
      </c>
      <c r="S1316">
        <v>1.1742386460000001</v>
      </c>
    </row>
    <row r="1317" spans="14:19" x14ac:dyDescent="0.4">
      <c r="N1317">
        <v>8570</v>
      </c>
      <c r="O1317">
        <v>26.307950890000001</v>
      </c>
      <c r="P1317">
        <v>9410.9599999999991</v>
      </c>
      <c r="Q1317">
        <v>10.940759112</v>
      </c>
      <c r="R1317">
        <v>8570</v>
      </c>
      <c r="S1317">
        <v>1.1742328289999999</v>
      </c>
    </row>
    <row r="1318" spans="14:19" x14ac:dyDescent="0.4">
      <c r="N1318">
        <v>8575</v>
      </c>
      <c r="O1318">
        <v>26.309107470000001</v>
      </c>
      <c r="P1318">
        <v>9416.6</v>
      </c>
      <c r="Q1318">
        <v>10.940191397</v>
      </c>
      <c r="R1318">
        <v>8575</v>
      </c>
      <c r="S1318">
        <v>1.174258518</v>
      </c>
    </row>
    <row r="1319" spans="14:19" x14ac:dyDescent="0.4">
      <c r="N1319">
        <v>8580</v>
      </c>
      <c r="O1319">
        <v>26.310591460000001</v>
      </c>
      <c r="P1319">
        <v>9422.24</v>
      </c>
      <c r="Q1319">
        <v>10.939608992</v>
      </c>
      <c r="R1319">
        <v>8580</v>
      </c>
      <c r="S1319">
        <v>1.174316908</v>
      </c>
    </row>
    <row r="1320" spans="14:19" x14ac:dyDescent="0.4">
      <c r="N1320">
        <v>8585</v>
      </c>
      <c r="O1320">
        <v>26.31224555</v>
      </c>
      <c r="P1320">
        <v>9427.8799999999992</v>
      </c>
      <c r="Q1320">
        <v>10.939004127</v>
      </c>
      <c r="R1320">
        <v>8585</v>
      </c>
      <c r="S1320">
        <v>1.1744076109999999</v>
      </c>
    </row>
    <row r="1321" spans="14:19" x14ac:dyDescent="0.4">
      <c r="N1321">
        <v>8590</v>
      </c>
      <c r="O1321">
        <v>26.31405552</v>
      </c>
      <c r="P1321">
        <v>9433.52</v>
      </c>
      <c r="Q1321">
        <v>10.938370771000001</v>
      </c>
      <c r="R1321">
        <v>8590</v>
      </c>
      <c r="S1321">
        <v>1.1745309500000001</v>
      </c>
    </row>
    <row r="1322" spans="14:19" x14ac:dyDescent="0.4">
      <c r="N1322">
        <v>8595</v>
      </c>
      <c r="O1322">
        <v>26.31592384</v>
      </c>
      <c r="P1322">
        <v>9439.16</v>
      </c>
      <c r="Q1322">
        <v>10.937706028999999</v>
      </c>
      <c r="R1322">
        <v>8595</v>
      </c>
      <c r="S1322">
        <v>1.1746865980000001</v>
      </c>
    </row>
    <row r="1323" spans="14:19" x14ac:dyDescent="0.4">
      <c r="N1323">
        <v>8600</v>
      </c>
      <c r="O1323">
        <v>26.317829889999999</v>
      </c>
      <c r="P1323">
        <v>9444.7999999999993</v>
      </c>
      <c r="Q1323">
        <v>10.937011199000001</v>
      </c>
      <c r="R1323">
        <v>8600</v>
      </c>
      <c r="S1323">
        <v>1.174873703</v>
      </c>
    </row>
    <row r="1324" spans="14:19" x14ac:dyDescent="0.4">
      <c r="N1324">
        <v>8605</v>
      </c>
      <c r="O1324">
        <v>26.319733809999999</v>
      </c>
      <c r="P1324">
        <v>9450.44</v>
      </c>
      <c r="Q1324">
        <v>10.936292336999999</v>
      </c>
      <c r="R1324">
        <v>8605</v>
      </c>
      <c r="S1324">
        <v>1.175091034</v>
      </c>
    </row>
    <row r="1325" spans="14:19" x14ac:dyDescent="0.4">
      <c r="N1325">
        <v>8610</v>
      </c>
      <c r="O1325">
        <v>26.32149751</v>
      </c>
      <c r="P1325">
        <v>9456.08</v>
      </c>
      <c r="Q1325">
        <v>10.935560277</v>
      </c>
      <c r="R1325">
        <v>8610</v>
      </c>
      <c r="S1325">
        <v>1.1753371180000001</v>
      </c>
    </row>
    <row r="1326" spans="14:19" x14ac:dyDescent="0.4">
      <c r="N1326">
        <v>8615</v>
      </c>
      <c r="O1326">
        <v>26.323187900000001</v>
      </c>
      <c r="P1326">
        <v>9461.7199999999993</v>
      </c>
      <c r="Q1326">
        <v>10.934830093</v>
      </c>
      <c r="R1326">
        <v>8615</v>
      </c>
      <c r="S1326">
        <v>1.175610329</v>
      </c>
    </row>
    <row r="1327" spans="14:19" x14ac:dyDescent="0.4">
      <c r="N1327">
        <v>8620</v>
      </c>
      <c r="O1327">
        <v>26.324878290000001</v>
      </c>
      <c r="P1327">
        <v>9467.36</v>
      </c>
      <c r="Q1327">
        <v>10.934120076999999</v>
      </c>
      <c r="R1327">
        <v>8620</v>
      </c>
      <c r="S1327">
        <v>1.175910792</v>
      </c>
    </row>
    <row r="1328" spans="14:19" x14ac:dyDescent="0.4">
      <c r="N1328">
        <v>8625</v>
      </c>
      <c r="O1328">
        <v>26.326321</v>
      </c>
      <c r="P1328">
        <v>9473</v>
      </c>
      <c r="Q1328">
        <v>10.933450335</v>
      </c>
      <c r="R1328">
        <v>8625</v>
      </c>
      <c r="S1328">
        <v>1.176235441</v>
      </c>
    </row>
    <row r="1329" spans="14:19" x14ac:dyDescent="0.4">
      <c r="N1329">
        <v>8630</v>
      </c>
      <c r="O1329">
        <v>26.327601420000001</v>
      </c>
      <c r="P1329">
        <v>9478.64</v>
      </c>
      <c r="Q1329">
        <v>10.932841164999999</v>
      </c>
      <c r="R1329">
        <v>8630</v>
      </c>
      <c r="S1329">
        <v>1.176580352</v>
      </c>
    </row>
    <row r="1330" spans="14:19" x14ac:dyDescent="0.4">
      <c r="N1330">
        <v>8635</v>
      </c>
      <c r="O1330">
        <v>26.328725980000002</v>
      </c>
      <c r="P1330">
        <v>9484.2800000000007</v>
      </c>
      <c r="Q1330">
        <v>10.93231138</v>
      </c>
      <c r="R1330">
        <v>8635</v>
      </c>
      <c r="S1330">
        <v>1.1769426679999999</v>
      </c>
    </row>
    <row r="1331" spans="14:19" x14ac:dyDescent="0.4">
      <c r="N1331">
        <v>8640</v>
      </c>
      <c r="O1331">
        <v>26.329744130000002</v>
      </c>
      <c r="P1331">
        <v>9489.92</v>
      </c>
      <c r="Q1331">
        <v>10.931876742</v>
      </c>
      <c r="R1331">
        <v>8640</v>
      </c>
      <c r="S1331">
        <v>1.1773190870000001</v>
      </c>
    </row>
    <row r="1332" spans="14:19" x14ac:dyDescent="0.4">
      <c r="N1332">
        <v>8645</v>
      </c>
      <c r="O1332">
        <v>26.330645910000001</v>
      </c>
      <c r="P1332">
        <v>9495.56</v>
      </c>
      <c r="Q1332">
        <v>10.931548646</v>
      </c>
      <c r="R1332">
        <v>8645</v>
      </c>
      <c r="S1332">
        <v>1.1777058970000001</v>
      </c>
    </row>
    <row r="1333" spans="14:19" x14ac:dyDescent="0.4">
      <c r="N1333">
        <v>8650</v>
      </c>
      <c r="O1333">
        <v>26.33139182</v>
      </c>
      <c r="P1333">
        <v>9501.2000000000007</v>
      </c>
      <c r="Q1333">
        <v>10.931333162</v>
      </c>
      <c r="R1333">
        <v>8650</v>
      </c>
      <c r="S1333">
        <v>1.178099053</v>
      </c>
    </row>
    <row r="1334" spans="14:19" x14ac:dyDescent="0.4">
      <c r="N1334">
        <v>8655</v>
      </c>
      <c r="O1334">
        <v>26.33201459</v>
      </c>
      <c r="P1334">
        <v>9506.84</v>
      </c>
      <c r="Q1334">
        <v>10.931230504</v>
      </c>
      <c r="R1334">
        <v>8655</v>
      </c>
      <c r="S1334">
        <v>1.1784942869999999</v>
      </c>
    </row>
    <row r="1335" spans="14:19" x14ac:dyDescent="0.4">
      <c r="N1335">
        <v>8660</v>
      </c>
      <c r="O1335">
        <v>26.33262135</v>
      </c>
      <c r="P1335">
        <v>9512.48</v>
      </c>
      <c r="Q1335">
        <v>10.93123492</v>
      </c>
      <c r="R1335">
        <v>8660</v>
      </c>
      <c r="S1335">
        <v>1.178887214</v>
      </c>
    </row>
    <row r="1336" spans="14:19" x14ac:dyDescent="0.4">
      <c r="N1336">
        <v>8665</v>
      </c>
      <c r="O1336">
        <v>26.33297722</v>
      </c>
      <c r="P1336">
        <v>9518.1200000000008</v>
      </c>
      <c r="Q1336">
        <v>10.93133501</v>
      </c>
      <c r="R1336">
        <v>8665</v>
      </c>
      <c r="S1336">
        <v>1.17927253</v>
      </c>
    </row>
    <row r="1337" spans="14:19" x14ac:dyDescent="0.4">
      <c r="N1337">
        <v>8670</v>
      </c>
      <c r="O1337">
        <v>26.333333100000001</v>
      </c>
      <c r="P1337">
        <v>9523.76</v>
      </c>
      <c r="Q1337">
        <v>10.931514376000001</v>
      </c>
      <c r="R1337">
        <v>8670</v>
      </c>
      <c r="S1337">
        <v>1.179644822</v>
      </c>
    </row>
    <row r="1338" spans="14:19" x14ac:dyDescent="0.4">
      <c r="N1338">
        <v>8675</v>
      </c>
      <c r="O1338">
        <v>26.33354448</v>
      </c>
      <c r="P1338">
        <v>9529.4</v>
      </c>
      <c r="Q1338">
        <v>10.931752566</v>
      </c>
      <c r="R1338">
        <v>8675</v>
      </c>
      <c r="S1338">
        <v>1.1800002590000001</v>
      </c>
    </row>
    <row r="1339" spans="14:19" x14ac:dyDescent="0.4">
      <c r="N1339">
        <v>8680</v>
      </c>
      <c r="O1339">
        <v>26.333661209999999</v>
      </c>
      <c r="P1339">
        <v>9535.0400000000009</v>
      </c>
      <c r="Q1339">
        <v>10.932026184</v>
      </c>
      <c r="R1339">
        <v>8680</v>
      </c>
      <c r="S1339">
        <v>1.1803346219999999</v>
      </c>
    </row>
    <row r="1340" spans="14:19" x14ac:dyDescent="0.4">
      <c r="N1340">
        <v>8685</v>
      </c>
      <c r="O1340">
        <v>26.333649820000002</v>
      </c>
      <c r="P1340">
        <v>9540.68</v>
      </c>
      <c r="Q1340">
        <v>10.932310103000001</v>
      </c>
      <c r="R1340">
        <v>8685</v>
      </c>
      <c r="S1340">
        <v>1.1806438749999999</v>
      </c>
    </row>
    <row r="1341" spans="14:19" x14ac:dyDescent="0.4">
      <c r="N1341">
        <v>8690</v>
      </c>
      <c r="O1341">
        <v>26.333521709999999</v>
      </c>
      <c r="P1341">
        <v>9546.32</v>
      </c>
      <c r="Q1341">
        <v>10.932578689</v>
      </c>
      <c r="R1341">
        <v>8690</v>
      </c>
      <c r="S1341">
        <v>1.1809243140000001</v>
      </c>
    </row>
    <row r="1342" spans="14:19" x14ac:dyDescent="0.4">
      <c r="N1342">
        <v>8695</v>
      </c>
      <c r="O1342">
        <v>26.33331566</v>
      </c>
      <c r="P1342">
        <v>9551.9599999999991</v>
      </c>
      <c r="Q1342">
        <v>10.932806975</v>
      </c>
      <c r="R1342">
        <v>8695</v>
      </c>
      <c r="S1342">
        <v>1.181172756</v>
      </c>
    </row>
    <row r="1343" spans="14:19" x14ac:dyDescent="0.4">
      <c r="N1343">
        <v>8700</v>
      </c>
      <c r="O1343">
        <v>26.333014590000001</v>
      </c>
      <c r="P1343">
        <v>9557.6</v>
      </c>
      <c r="Q1343">
        <v>10.932971733</v>
      </c>
      <c r="R1343">
        <v>8700</v>
      </c>
      <c r="S1343">
        <v>1.1813867170000001</v>
      </c>
    </row>
    <row r="1344" spans="14:19" x14ac:dyDescent="0.4">
      <c r="N1344">
        <v>8705</v>
      </c>
      <c r="O1344">
        <v>26.332563700000001</v>
      </c>
      <c r="P1344">
        <v>9563.24</v>
      </c>
      <c r="Q1344">
        <v>10.933052414</v>
      </c>
      <c r="R1344">
        <v>8705</v>
      </c>
      <c r="S1344">
        <v>1.1815645699999999</v>
      </c>
    </row>
    <row r="1345" spans="14:19" x14ac:dyDescent="0.4">
      <c r="N1345">
        <v>8710</v>
      </c>
      <c r="O1345">
        <v>26.332029890000001</v>
      </c>
      <c r="P1345">
        <v>9568.8799999999992</v>
      </c>
      <c r="Q1345">
        <v>10.933031927</v>
      </c>
      <c r="R1345">
        <v>8710</v>
      </c>
      <c r="S1345">
        <v>1.1817033020000001</v>
      </c>
    </row>
    <row r="1346" spans="14:19" x14ac:dyDescent="0.4">
      <c r="N1346">
        <v>8715</v>
      </c>
      <c r="O1346">
        <v>26.331496090000002</v>
      </c>
      <c r="P1346">
        <v>9574.52</v>
      </c>
      <c r="Q1346">
        <v>10.932897264999999</v>
      </c>
      <c r="R1346">
        <v>8715</v>
      </c>
      <c r="S1346">
        <v>1.1818029050000001</v>
      </c>
    </row>
    <row r="1347" spans="14:19" x14ac:dyDescent="0.4">
      <c r="N1347">
        <v>8720</v>
      </c>
      <c r="O1347">
        <v>26.330889320000001</v>
      </c>
      <c r="P1347">
        <v>9580.16</v>
      </c>
      <c r="Q1347">
        <v>10.932639958999999</v>
      </c>
      <c r="R1347">
        <v>8720</v>
      </c>
      <c r="S1347">
        <v>1.1818674339999999</v>
      </c>
    </row>
    <row r="1348" spans="14:19" x14ac:dyDescent="0.4">
      <c r="N1348">
        <v>8725</v>
      </c>
      <c r="O1348">
        <v>26.330266550000001</v>
      </c>
      <c r="P1348">
        <v>9585.7999999999993</v>
      </c>
      <c r="Q1348">
        <v>10.932256366000001</v>
      </c>
      <c r="R1348">
        <v>8725</v>
      </c>
      <c r="S1348">
        <v>1.18189839</v>
      </c>
    </row>
    <row r="1349" spans="14:19" x14ac:dyDescent="0.4">
      <c r="N1349">
        <v>8730</v>
      </c>
      <c r="O1349">
        <v>26.329643770000001</v>
      </c>
      <c r="P1349">
        <v>9591.44</v>
      </c>
      <c r="Q1349">
        <v>10.931747789999999</v>
      </c>
      <c r="R1349">
        <v>8730</v>
      </c>
      <c r="S1349">
        <v>1.181897397</v>
      </c>
    </row>
    <row r="1350" spans="14:19" x14ac:dyDescent="0.4">
      <c r="N1350">
        <v>8735</v>
      </c>
      <c r="O1350">
        <v>26.329021000000001</v>
      </c>
      <c r="P1350">
        <v>9597.08</v>
      </c>
      <c r="Q1350">
        <v>10.931120434</v>
      </c>
      <c r="R1350">
        <v>8735</v>
      </c>
      <c r="S1350">
        <v>1.1818661269999999</v>
      </c>
    </row>
    <row r="1351" spans="14:19" x14ac:dyDescent="0.4">
      <c r="N1351">
        <v>8740</v>
      </c>
      <c r="O1351">
        <v>26.328484700000001</v>
      </c>
      <c r="P1351">
        <v>9602.7199999999993</v>
      </c>
      <c r="Q1351">
        <v>10.930385166000001</v>
      </c>
      <c r="R1351">
        <v>8740</v>
      </c>
      <c r="S1351">
        <v>1.181806323</v>
      </c>
    </row>
    <row r="1352" spans="14:19" x14ac:dyDescent="0.4">
      <c r="N1352">
        <v>8745</v>
      </c>
      <c r="O1352">
        <v>26.328128830000001</v>
      </c>
      <c r="P1352">
        <v>9608.36</v>
      </c>
      <c r="Q1352">
        <v>10.92955712</v>
      </c>
      <c r="R1352">
        <v>8745</v>
      </c>
      <c r="S1352">
        <v>1.181719908</v>
      </c>
    </row>
    <row r="1353" spans="14:19" x14ac:dyDescent="0.4">
      <c r="N1353">
        <v>8750</v>
      </c>
      <c r="O1353">
        <v>26.327793239999998</v>
      </c>
      <c r="P1353">
        <v>9614</v>
      </c>
      <c r="Q1353">
        <v>10.928655098</v>
      </c>
      <c r="R1353">
        <v>8750</v>
      </c>
      <c r="S1353">
        <v>1.1816091419999999</v>
      </c>
    </row>
    <row r="1354" spans="14:19" x14ac:dyDescent="0.4">
      <c r="N1354">
        <v>8755</v>
      </c>
      <c r="O1354">
        <v>26.327704270000002</v>
      </c>
      <c r="P1354">
        <v>9619.64</v>
      </c>
      <c r="Q1354">
        <v>10.927700821</v>
      </c>
      <c r="R1354">
        <v>8755</v>
      </c>
      <c r="S1354">
        <v>1.181475842</v>
      </c>
    </row>
    <row r="1355" spans="14:19" x14ac:dyDescent="0.4">
      <c r="N1355">
        <v>8760</v>
      </c>
      <c r="O1355">
        <v>26.327869400000001</v>
      </c>
      <c r="P1355">
        <v>9625.2800000000007</v>
      </c>
      <c r="Q1355">
        <v>10.926718017000001</v>
      </c>
      <c r="R1355">
        <v>8760</v>
      </c>
      <c r="S1355">
        <v>1.181323779</v>
      </c>
    </row>
    <row r="1356" spans="14:19" x14ac:dyDescent="0.4">
      <c r="N1356">
        <v>8765</v>
      </c>
      <c r="O1356">
        <v>26.32826833</v>
      </c>
      <c r="P1356">
        <v>9630.92</v>
      </c>
      <c r="Q1356">
        <v>10.925731407000001</v>
      </c>
      <c r="R1356">
        <v>8765</v>
      </c>
      <c r="S1356">
        <v>1.1811589650000001</v>
      </c>
    </row>
    <row r="1357" spans="14:19" x14ac:dyDescent="0.4">
      <c r="N1357">
        <v>8770</v>
      </c>
      <c r="O1357">
        <v>26.328838430000001</v>
      </c>
      <c r="P1357">
        <v>9636.56</v>
      </c>
      <c r="Q1357">
        <v>10.924765624999999</v>
      </c>
      <c r="R1357">
        <v>8770</v>
      </c>
      <c r="S1357">
        <v>1.1809857260000001</v>
      </c>
    </row>
    <row r="1358" spans="14:19" x14ac:dyDescent="0.4">
      <c r="N1358">
        <v>8775</v>
      </c>
      <c r="O1358">
        <v>26.329667619999999</v>
      </c>
      <c r="P1358">
        <v>9642.2000000000007</v>
      </c>
      <c r="Q1358">
        <v>10.923844151999999</v>
      </c>
      <c r="R1358">
        <v>8775</v>
      </c>
      <c r="S1358">
        <v>1.180808238</v>
      </c>
    </row>
    <row r="1359" spans="14:19" x14ac:dyDescent="0.4">
      <c r="N1359">
        <v>8780</v>
      </c>
      <c r="O1359">
        <v>26.330686830000001</v>
      </c>
      <c r="P1359">
        <v>9647.84</v>
      </c>
      <c r="Q1359">
        <v>10.922988326</v>
      </c>
      <c r="R1359">
        <v>8780</v>
      </c>
      <c r="S1359">
        <v>1.18063023</v>
      </c>
    </row>
    <row r="1360" spans="14:19" x14ac:dyDescent="0.4">
      <c r="N1360">
        <v>8785</v>
      </c>
      <c r="O1360">
        <v>26.331783990000002</v>
      </c>
      <c r="P1360">
        <v>9653.48</v>
      </c>
      <c r="Q1360">
        <v>10.922216495000001</v>
      </c>
      <c r="R1360">
        <v>8785</v>
      </c>
      <c r="S1360">
        <v>1.1804547679999999</v>
      </c>
    </row>
    <row r="1361" spans="14:19" x14ac:dyDescent="0.4">
      <c r="N1361">
        <v>8790</v>
      </c>
      <c r="O1361">
        <v>26.332977580000001</v>
      </c>
      <c r="P1361">
        <v>9659.1200000000008</v>
      </c>
      <c r="Q1361">
        <v>10.921543389</v>
      </c>
      <c r="R1361">
        <v>8790</v>
      </c>
      <c r="S1361">
        <v>1.180284136</v>
      </c>
    </row>
    <row r="1362" spans="14:19" x14ac:dyDescent="0.4">
      <c r="N1362">
        <v>8795</v>
      </c>
      <c r="O1362">
        <v>26.334304629999998</v>
      </c>
      <c r="P1362">
        <v>9664.76</v>
      </c>
      <c r="Q1362">
        <v>10.920979728000001</v>
      </c>
      <c r="R1362">
        <v>8795</v>
      </c>
      <c r="S1362">
        <v>1.1801198449999999</v>
      </c>
    </row>
    <row r="1363" spans="14:19" x14ac:dyDescent="0.4">
      <c r="N1363">
        <v>8800</v>
      </c>
      <c r="O1363">
        <v>26.335550179999998</v>
      </c>
      <c r="P1363">
        <v>9670.4</v>
      </c>
      <c r="Q1363">
        <v>10.920532104999999</v>
      </c>
      <c r="R1363">
        <v>8800</v>
      </c>
      <c r="S1363">
        <v>1.179963109</v>
      </c>
    </row>
    <row r="1364" spans="14:19" x14ac:dyDescent="0.4">
      <c r="N1364">
        <v>8805</v>
      </c>
      <c r="O1364">
        <v>26.336539500000001</v>
      </c>
      <c r="P1364">
        <v>9676.0400000000009</v>
      </c>
      <c r="Q1364">
        <v>10.920203116</v>
      </c>
      <c r="R1364">
        <v>8805</v>
      </c>
      <c r="S1364">
        <v>1.1798148209999999</v>
      </c>
    </row>
    <row r="1365" spans="14:19" x14ac:dyDescent="0.4">
      <c r="N1365">
        <v>8810</v>
      </c>
      <c r="O1365">
        <v>26.3373694</v>
      </c>
      <c r="P1365">
        <v>9681.68</v>
      </c>
      <c r="Q1365">
        <v>10.919991712</v>
      </c>
      <c r="R1365">
        <v>8810</v>
      </c>
      <c r="S1365">
        <v>1.179674584</v>
      </c>
    </row>
    <row r="1366" spans="14:19" x14ac:dyDescent="0.4">
      <c r="N1366">
        <v>8815</v>
      </c>
      <c r="O1366">
        <v>26.33798007</v>
      </c>
      <c r="P1366">
        <v>9687.32</v>
      </c>
      <c r="Q1366">
        <v>10.919893704</v>
      </c>
      <c r="R1366">
        <v>8815</v>
      </c>
      <c r="S1366">
        <v>1.1795427949999999</v>
      </c>
    </row>
    <row r="1367" spans="14:19" x14ac:dyDescent="0.4">
      <c r="N1367">
        <v>8820</v>
      </c>
      <c r="O1367">
        <v>26.338252310000001</v>
      </c>
      <c r="P1367">
        <v>9692.9599999999991</v>
      </c>
      <c r="Q1367">
        <v>10.919902362</v>
      </c>
      <c r="R1367">
        <v>8820</v>
      </c>
      <c r="S1367">
        <v>1.179419945</v>
      </c>
    </row>
    <row r="1368" spans="14:19" x14ac:dyDescent="0.4">
      <c r="N1368">
        <v>8825</v>
      </c>
      <c r="O1368">
        <v>26.338217440000001</v>
      </c>
      <c r="P1368">
        <v>9698.6</v>
      </c>
      <c r="Q1368">
        <v>10.920009036</v>
      </c>
      <c r="R1368">
        <v>8825</v>
      </c>
      <c r="S1368">
        <v>1.179306537</v>
      </c>
    </row>
    <row r="1369" spans="14:19" x14ac:dyDescent="0.4">
      <c r="N1369">
        <v>8830</v>
      </c>
      <c r="O1369">
        <v>26.337918510000002</v>
      </c>
      <c r="P1369">
        <v>9704.24</v>
      </c>
      <c r="Q1369">
        <v>10.920203731000001</v>
      </c>
      <c r="R1369">
        <v>8830</v>
      </c>
      <c r="S1369">
        <v>1.1792029799999999</v>
      </c>
    </row>
    <row r="1370" spans="14:19" x14ac:dyDescent="0.4">
      <c r="N1370">
        <v>8835</v>
      </c>
      <c r="O1370">
        <v>26.33730783</v>
      </c>
      <c r="P1370">
        <v>9709.8799999999992</v>
      </c>
      <c r="Q1370">
        <v>10.920475592000001</v>
      </c>
      <c r="R1370">
        <v>8835</v>
      </c>
      <c r="S1370">
        <v>1.1791094790000001</v>
      </c>
    </row>
    <row r="1371" spans="14:19" x14ac:dyDescent="0.4">
      <c r="N1371">
        <v>8840</v>
      </c>
      <c r="O1371">
        <v>26.336401779999999</v>
      </c>
      <c r="P1371">
        <v>9715.52</v>
      </c>
      <c r="Q1371">
        <v>10.920813288</v>
      </c>
      <c r="R1371">
        <v>8840</v>
      </c>
      <c r="S1371">
        <v>1.1790259809999999</v>
      </c>
    </row>
    <row r="1372" spans="14:19" x14ac:dyDescent="0.4">
      <c r="N1372">
        <v>8845</v>
      </c>
      <c r="O1372">
        <v>26.335334159999999</v>
      </c>
      <c r="P1372">
        <v>9721.16</v>
      </c>
      <c r="Q1372">
        <v>10.921205262999999</v>
      </c>
      <c r="R1372">
        <v>8845</v>
      </c>
      <c r="S1372">
        <v>1.178952512</v>
      </c>
    </row>
    <row r="1373" spans="14:19" x14ac:dyDescent="0.4">
      <c r="N1373">
        <v>8850</v>
      </c>
      <c r="O1373">
        <v>26.334094310000001</v>
      </c>
      <c r="P1373">
        <v>9726.7999999999993</v>
      </c>
      <c r="Q1373">
        <v>10.921639896</v>
      </c>
      <c r="R1373">
        <v>8850</v>
      </c>
      <c r="S1373">
        <v>1.178889125</v>
      </c>
    </row>
    <row r="1374" spans="14:19" x14ac:dyDescent="0.4">
      <c r="N1374">
        <v>8855</v>
      </c>
      <c r="O1374">
        <v>26.332773670000002</v>
      </c>
      <c r="P1374">
        <v>9732.44</v>
      </c>
      <c r="Q1374">
        <v>10.922105593</v>
      </c>
      <c r="R1374">
        <v>8855</v>
      </c>
      <c r="S1374">
        <v>1.1788343779999999</v>
      </c>
    </row>
    <row r="1375" spans="14:19" x14ac:dyDescent="0.4">
      <c r="N1375">
        <v>8860</v>
      </c>
      <c r="O1375">
        <v>26.331375090000002</v>
      </c>
      <c r="P1375">
        <v>9738.08</v>
      </c>
      <c r="Q1375">
        <v>10.922590830000001</v>
      </c>
      <c r="R1375">
        <v>8860</v>
      </c>
      <c r="S1375">
        <v>1.1787880420000001</v>
      </c>
    </row>
    <row r="1376" spans="14:19" x14ac:dyDescent="0.4">
      <c r="N1376">
        <v>8865</v>
      </c>
      <c r="O1376">
        <v>26.330110680000001</v>
      </c>
      <c r="P1376">
        <v>9743.7199999999993</v>
      </c>
      <c r="Q1376">
        <v>10.923084210000001</v>
      </c>
      <c r="R1376">
        <v>8865</v>
      </c>
      <c r="S1376">
        <v>1.1787501170000001</v>
      </c>
    </row>
    <row r="1377" spans="14:19" x14ac:dyDescent="0.4">
      <c r="N1377">
        <v>8870</v>
      </c>
      <c r="O1377">
        <v>26.32895409</v>
      </c>
      <c r="P1377">
        <v>9749.36</v>
      </c>
      <c r="Q1377">
        <v>10.923574537</v>
      </c>
      <c r="R1377">
        <v>8870</v>
      </c>
      <c r="S1377">
        <v>1.1787208039999999</v>
      </c>
    </row>
    <row r="1378" spans="14:19" x14ac:dyDescent="0.4">
      <c r="N1378">
        <v>8875</v>
      </c>
      <c r="O1378">
        <v>26.32785943</v>
      </c>
      <c r="P1378">
        <v>9755</v>
      </c>
      <c r="Q1378">
        <v>10.924050953</v>
      </c>
      <c r="R1378">
        <v>8875</v>
      </c>
      <c r="S1378">
        <v>1.178700453</v>
      </c>
    </row>
    <row r="1379" spans="14:19" x14ac:dyDescent="0.4">
      <c r="N1379">
        <v>8880</v>
      </c>
      <c r="O1379">
        <v>26.326920640000001</v>
      </c>
      <c r="P1379">
        <v>9760.64</v>
      </c>
      <c r="Q1379">
        <v>10.924503116</v>
      </c>
      <c r="R1379">
        <v>8880</v>
      </c>
      <c r="S1379">
        <v>1.1786894960000001</v>
      </c>
    </row>
    <row r="1380" spans="14:19" x14ac:dyDescent="0.4">
      <c r="N1380">
        <v>8885</v>
      </c>
      <c r="O1380">
        <v>26.326146619999999</v>
      </c>
      <c r="P1380">
        <v>9766.2800000000007</v>
      </c>
      <c r="Q1380">
        <v>10.924921443000001</v>
      </c>
      <c r="R1380">
        <v>8885</v>
      </c>
      <c r="S1380">
        <v>1.178688408</v>
      </c>
    </row>
    <row r="1381" spans="14:19" x14ac:dyDescent="0.4">
      <c r="N1381">
        <v>8890</v>
      </c>
      <c r="O1381">
        <v>26.325612809999999</v>
      </c>
      <c r="P1381">
        <v>9771.92</v>
      </c>
      <c r="Q1381">
        <v>10.925297386</v>
      </c>
      <c r="R1381">
        <v>8890</v>
      </c>
      <c r="S1381">
        <v>1.1786980010000001</v>
      </c>
    </row>
    <row r="1382" spans="14:19" x14ac:dyDescent="0.4">
      <c r="N1382">
        <v>8895</v>
      </c>
      <c r="O1382">
        <v>26.325252670000001</v>
      </c>
      <c r="P1382">
        <v>9777.56</v>
      </c>
      <c r="Q1382">
        <v>10.925623721999999</v>
      </c>
      <c r="R1382">
        <v>8895</v>
      </c>
      <c r="S1382">
        <v>1.1787199690000001</v>
      </c>
    </row>
    <row r="1383" spans="14:19" x14ac:dyDescent="0.4">
      <c r="N1383">
        <v>8900</v>
      </c>
      <c r="O1383">
        <v>26.325199999999999</v>
      </c>
      <c r="P1383">
        <v>9783.2000000000007</v>
      </c>
      <c r="Q1383">
        <v>10.925894837</v>
      </c>
      <c r="R1383">
        <v>8900</v>
      </c>
      <c r="S1383">
        <v>1.178753935</v>
      </c>
    </row>
    <row r="1384" spans="14:19" x14ac:dyDescent="0.4">
      <c r="N1384">
        <v>8905</v>
      </c>
      <c r="O1384">
        <v>26.325329539999998</v>
      </c>
      <c r="P1384">
        <v>9788.84</v>
      </c>
      <c r="Q1384">
        <v>10.92610696</v>
      </c>
      <c r="R1384">
        <v>8905</v>
      </c>
      <c r="S1384">
        <v>1.1788008699999999</v>
      </c>
    </row>
    <row r="1385" spans="14:19" x14ac:dyDescent="0.4">
      <c r="N1385">
        <v>8910</v>
      </c>
      <c r="O1385">
        <v>26.325614949999999</v>
      </c>
      <c r="P1385">
        <v>9794.48</v>
      </c>
      <c r="Q1385">
        <v>10.926258337</v>
      </c>
      <c r="R1385">
        <v>8910</v>
      </c>
      <c r="S1385">
        <v>1.1788618209999999</v>
      </c>
    </row>
    <row r="1386" spans="14:19" x14ac:dyDescent="0.4">
      <c r="N1386">
        <v>8915</v>
      </c>
      <c r="O1386">
        <v>26.326056229999999</v>
      </c>
      <c r="P1386">
        <v>9800.1200000000008</v>
      </c>
      <c r="Q1386">
        <v>10.926349302</v>
      </c>
      <c r="R1386">
        <v>8915</v>
      </c>
      <c r="S1386">
        <v>1.178937777</v>
      </c>
    </row>
    <row r="1387" spans="14:19" x14ac:dyDescent="0.4">
      <c r="N1387">
        <v>8920</v>
      </c>
      <c r="O1387">
        <v>26.326685049999998</v>
      </c>
      <c r="P1387">
        <v>9805.76</v>
      </c>
      <c r="Q1387">
        <v>10.926382232</v>
      </c>
      <c r="R1387">
        <v>8920</v>
      </c>
      <c r="S1387">
        <v>1.1790295200000001</v>
      </c>
    </row>
    <row r="1388" spans="14:19" x14ac:dyDescent="0.4">
      <c r="N1388">
        <v>8925</v>
      </c>
      <c r="O1388">
        <v>26.327506410000002</v>
      </c>
      <c r="P1388">
        <v>9811.4</v>
      </c>
      <c r="Q1388">
        <v>10.926361383</v>
      </c>
      <c r="R1388">
        <v>8925</v>
      </c>
      <c r="S1388">
        <v>1.179137484</v>
      </c>
    </row>
    <row r="1389" spans="14:19" x14ac:dyDescent="0.4">
      <c r="N1389">
        <v>8930</v>
      </c>
      <c r="O1389">
        <v>26.3284153</v>
      </c>
      <c r="P1389">
        <v>9817.0400000000009</v>
      </c>
      <c r="Q1389">
        <v>10.926292587000001</v>
      </c>
      <c r="R1389">
        <v>8930</v>
      </c>
      <c r="S1389">
        <v>1.179261669</v>
      </c>
    </row>
    <row r="1390" spans="14:19" x14ac:dyDescent="0.4">
      <c r="N1390">
        <v>8935</v>
      </c>
      <c r="O1390">
        <v>26.32948292</v>
      </c>
      <c r="P1390">
        <v>9822.68</v>
      </c>
      <c r="Q1390">
        <v>10.92618285</v>
      </c>
      <c r="R1390">
        <v>8935</v>
      </c>
      <c r="S1390">
        <v>1.179401894</v>
      </c>
    </row>
    <row r="1391" spans="14:19" x14ac:dyDescent="0.4">
      <c r="N1391">
        <v>8940</v>
      </c>
      <c r="O1391">
        <v>26.33055053</v>
      </c>
      <c r="P1391">
        <v>9828.32</v>
      </c>
      <c r="Q1391">
        <v>10.926039845</v>
      </c>
      <c r="R1391">
        <v>8940</v>
      </c>
      <c r="S1391">
        <v>1.179558688</v>
      </c>
    </row>
    <row r="1392" spans="14:19" x14ac:dyDescent="0.4">
      <c r="N1392">
        <v>8945</v>
      </c>
      <c r="O1392">
        <v>26.331541640000001</v>
      </c>
      <c r="P1392">
        <v>9833.9599999999991</v>
      </c>
      <c r="Q1392">
        <v>10.925871366000001</v>
      </c>
      <c r="R1392">
        <v>8945</v>
      </c>
      <c r="S1392">
        <v>1.179729064</v>
      </c>
    </row>
    <row r="1393" spans="14:19" x14ac:dyDescent="0.4">
      <c r="N1393">
        <v>8950</v>
      </c>
      <c r="O1393">
        <v>26.332454800000001</v>
      </c>
      <c r="P1393">
        <v>9839.6</v>
      </c>
      <c r="Q1393">
        <v>10.925684765</v>
      </c>
      <c r="R1393">
        <v>8950</v>
      </c>
      <c r="S1393">
        <v>1.1799120519999999</v>
      </c>
    </row>
    <row r="1394" spans="14:19" x14ac:dyDescent="0.4">
      <c r="N1394">
        <v>8955</v>
      </c>
      <c r="O1394">
        <v>26.333290040000001</v>
      </c>
      <c r="P1394">
        <v>9845.24</v>
      </c>
      <c r="Q1394">
        <v>10.925486434</v>
      </c>
      <c r="R1394">
        <v>8955</v>
      </c>
      <c r="S1394">
        <v>1.1801068159999999</v>
      </c>
    </row>
    <row r="1395" spans="14:19" x14ac:dyDescent="0.4">
      <c r="N1395">
        <v>8960</v>
      </c>
      <c r="O1395">
        <v>26.333917079999999</v>
      </c>
      <c r="P1395">
        <v>9850.8799999999992</v>
      </c>
      <c r="Q1395">
        <v>10.925281374000001</v>
      </c>
      <c r="R1395">
        <v>8960</v>
      </c>
      <c r="S1395">
        <v>1.180312619</v>
      </c>
    </row>
    <row r="1396" spans="14:19" x14ac:dyDescent="0.4">
      <c r="N1396">
        <v>8965</v>
      </c>
      <c r="O1396">
        <v>26.334297150000001</v>
      </c>
      <c r="P1396">
        <v>9856.52</v>
      </c>
      <c r="Q1396">
        <v>10.925072887000001</v>
      </c>
      <c r="R1396">
        <v>8965</v>
      </c>
      <c r="S1396">
        <v>1.1805287339999999</v>
      </c>
    </row>
    <row r="1397" spans="14:19" x14ac:dyDescent="0.4">
      <c r="N1397">
        <v>8970</v>
      </c>
      <c r="O1397">
        <v>26.334478650000001</v>
      </c>
      <c r="P1397">
        <v>9862.16</v>
      </c>
      <c r="Q1397">
        <v>10.924862429999999</v>
      </c>
      <c r="R1397">
        <v>8970</v>
      </c>
      <c r="S1397">
        <v>1.1807543439999999</v>
      </c>
    </row>
    <row r="1398" spans="14:19" x14ac:dyDescent="0.4">
      <c r="N1398">
        <v>8975</v>
      </c>
      <c r="O1398">
        <v>26.334369039999999</v>
      </c>
      <c r="P1398">
        <v>9867.7999999999993</v>
      </c>
      <c r="Q1398">
        <v>10.924649628999999</v>
      </c>
      <c r="R1398">
        <v>8975</v>
      </c>
      <c r="S1398">
        <v>1.1809884340000001</v>
      </c>
    </row>
    <row r="1399" spans="14:19" x14ac:dyDescent="0.4">
      <c r="N1399">
        <v>8980</v>
      </c>
      <c r="O1399">
        <v>26.334102139999999</v>
      </c>
      <c r="P1399">
        <v>9873.44</v>
      </c>
      <c r="Q1399">
        <v>10.924432458</v>
      </c>
      <c r="R1399">
        <v>8980</v>
      </c>
      <c r="S1399">
        <v>1.181229791</v>
      </c>
    </row>
    <row r="1400" spans="14:19" x14ac:dyDescent="0.4">
      <c r="N1400">
        <v>8985</v>
      </c>
      <c r="O1400">
        <v>26.33348221</v>
      </c>
      <c r="P1400">
        <v>9879.08</v>
      </c>
      <c r="Q1400">
        <v>10.924207555000001</v>
      </c>
      <c r="R1400">
        <v>8985</v>
      </c>
      <c r="S1400">
        <v>1.1814772950000001</v>
      </c>
    </row>
    <row r="1401" spans="14:19" x14ac:dyDescent="0.4">
      <c r="N1401">
        <v>8990</v>
      </c>
      <c r="O1401">
        <v>26.332859429999999</v>
      </c>
      <c r="P1401">
        <v>9884.7199999999993</v>
      </c>
      <c r="Q1401">
        <v>10.923970652</v>
      </c>
      <c r="R1401">
        <v>8990</v>
      </c>
      <c r="S1401">
        <v>1.1817283510000001</v>
      </c>
    </row>
    <row r="1402" spans="14:19" x14ac:dyDescent="0.4">
      <c r="N1402">
        <v>8995</v>
      </c>
      <c r="O1402">
        <v>26.33217046</v>
      </c>
      <c r="P1402">
        <v>9890.36</v>
      </c>
      <c r="Q1402">
        <v>10.923717057999999</v>
      </c>
      <c r="R1402">
        <v>8995</v>
      </c>
      <c r="S1402">
        <v>1.181981392</v>
      </c>
    </row>
    <row r="1403" spans="14:19" x14ac:dyDescent="0.4">
      <c r="N1403">
        <v>9000</v>
      </c>
      <c r="O1403">
        <v>26.331458720000001</v>
      </c>
      <c r="P1403">
        <v>9896</v>
      </c>
      <c r="Q1403">
        <v>10.923442175</v>
      </c>
      <c r="R1403">
        <v>9000</v>
      </c>
      <c r="S1403">
        <v>1.1822349670000001</v>
      </c>
    </row>
    <row r="1404" spans="14:19" x14ac:dyDescent="0.4">
      <c r="N1404">
        <v>9005</v>
      </c>
      <c r="O1404">
        <v>26.330791099999999</v>
      </c>
      <c r="P1404">
        <v>9901.64</v>
      </c>
      <c r="Q1404">
        <v>10.92314198</v>
      </c>
      <c r="R1404">
        <v>9005</v>
      </c>
      <c r="S1404">
        <v>1.182487729</v>
      </c>
    </row>
    <row r="1405" spans="14:19" x14ac:dyDescent="0.4">
      <c r="N1405">
        <v>9010</v>
      </c>
      <c r="O1405">
        <v>26.330300709999999</v>
      </c>
      <c r="P1405">
        <v>9907.2800000000007</v>
      </c>
      <c r="Q1405">
        <v>10.922813456</v>
      </c>
      <c r="R1405">
        <v>9010</v>
      </c>
      <c r="S1405">
        <v>1.1827383849999999</v>
      </c>
    </row>
    <row r="1406" spans="14:19" x14ac:dyDescent="0.4">
      <c r="N1406">
        <v>9015</v>
      </c>
      <c r="O1406">
        <v>26.330100000000002</v>
      </c>
      <c r="P1406">
        <v>9912.92</v>
      </c>
      <c r="Q1406">
        <v>10.922454934999999</v>
      </c>
      <c r="R1406">
        <v>9015</v>
      </c>
      <c r="S1406">
        <v>1.1829856400000001</v>
      </c>
    </row>
    <row r="1407" spans="14:19" x14ac:dyDescent="0.4">
      <c r="N1407">
        <v>9020</v>
      </c>
      <c r="O1407">
        <v>26.330133100000001</v>
      </c>
      <c r="P1407">
        <v>9918.56</v>
      </c>
      <c r="Q1407">
        <v>10.922066336</v>
      </c>
      <c r="R1407">
        <v>9020</v>
      </c>
      <c r="S1407">
        <v>1.1832281499999999</v>
      </c>
    </row>
    <row r="1408" spans="14:19" x14ac:dyDescent="0.4">
      <c r="N1408">
        <v>9025</v>
      </c>
      <c r="O1408">
        <v>26.330400000000001</v>
      </c>
      <c r="P1408">
        <v>9924.2000000000007</v>
      </c>
      <c r="Q1408">
        <v>10.921649305000001</v>
      </c>
      <c r="R1408">
        <v>9025</v>
      </c>
      <c r="S1408">
        <v>1.183464522</v>
      </c>
    </row>
    <row r="1409" spans="14:19" x14ac:dyDescent="0.4">
      <c r="N1409">
        <v>9030</v>
      </c>
      <c r="O1409">
        <v>26.331022780000001</v>
      </c>
      <c r="P1409">
        <v>9929.84</v>
      </c>
      <c r="Q1409">
        <v>10.921207237999999</v>
      </c>
      <c r="R1409">
        <v>9030</v>
      </c>
      <c r="S1409">
        <v>1.183692076</v>
      </c>
    </row>
    <row r="1410" spans="14:19" x14ac:dyDescent="0.4">
      <c r="N1410">
        <v>9035</v>
      </c>
      <c r="O1410">
        <v>26.331957299999999</v>
      </c>
      <c r="P1410">
        <v>9935.48</v>
      </c>
      <c r="Q1410">
        <v>10.920745222000001</v>
      </c>
      <c r="R1410">
        <v>9035</v>
      </c>
      <c r="S1410">
        <v>1.1839105350000001</v>
      </c>
    </row>
    <row r="1411" spans="14:19" x14ac:dyDescent="0.4">
      <c r="N1411">
        <v>9040</v>
      </c>
      <c r="O1411">
        <v>26.332935939999999</v>
      </c>
      <c r="P1411">
        <v>9941.1200000000008</v>
      </c>
      <c r="Q1411">
        <v>10.920269867</v>
      </c>
      <c r="R1411">
        <v>9040</v>
      </c>
      <c r="S1411">
        <v>1.184119025</v>
      </c>
    </row>
    <row r="1412" spans="14:19" x14ac:dyDescent="0.4">
      <c r="N1412">
        <v>9045</v>
      </c>
      <c r="O1412">
        <v>26.334082209999998</v>
      </c>
      <c r="P1412">
        <v>9946.76</v>
      </c>
      <c r="Q1412">
        <v>10.919789078999999</v>
      </c>
      <c r="R1412">
        <v>9045</v>
      </c>
      <c r="S1412">
        <v>1.1843169410000001</v>
      </c>
    </row>
    <row r="1413" spans="14:19" x14ac:dyDescent="0.4">
      <c r="N1413">
        <v>9050</v>
      </c>
      <c r="O1413">
        <v>26.335327759999998</v>
      </c>
      <c r="P1413">
        <v>9952.4</v>
      </c>
      <c r="Q1413">
        <v>10.919311743</v>
      </c>
      <c r="R1413">
        <v>9050</v>
      </c>
      <c r="S1413">
        <v>1.184503876</v>
      </c>
    </row>
    <row r="1414" spans="14:19" x14ac:dyDescent="0.4">
      <c r="N1414">
        <v>9055</v>
      </c>
      <c r="O1414">
        <v>26.336539500000001</v>
      </c>
      <c r="P1414">
        <v>9958.0400000000009</v>
      </c>
      <c r="Q1414">
        <v>10.918847352</v>
      </c>
      <c r="R1414">
        <v>9055</v>
      </c>
      <c r="S1414">
        <v>1.1846795269999999</v>
      </c>
    </row>
    <row r="1415" spans="14:19" x14ac:dyDescent="0.4">
      <c r="N1415">
        <v>9060</v>
      </c>
      <c r="O1415">
        <v>26.33762776</v>
      </c>
      <c r="P1415">
        <v>9963.68</v>
      </c>
      <c r="Q1415">
        <v>10.918405566000001</v>
      </c>
      <c r="R1415">
        <v>9060</v>
      </c>
      <c r="S1415">
        <v>1.184843597</v>
      </c>
    </row>
    <row r="1416" spans="14:19" x14ac:dyDescent="0.4">
      <c r="N1416">
        <v>9065</v>
      </c>
      <c r="O1416">
        <v>26.338505690000002</v>
      </c>
      <c r="P1416">
        <v>9969.32</v>
      </c>
      <c r="Q1416">
        <v>10.917995723000001</v>
      </c>
      <c r="R1416">
        <v>9065</v>
      </c>
      <c r="S1416">
        <v>1.1849957090000001</v>
      </c>
    </row>
    <row r="1417" spans="14:19" x14ac:dyDescent="0.4">
      <c r="N1417">
        <v>9070</v>
      </c>
      <c r="O1417">
        <v>26.339302849999999</v>
      </c>
      <c r="P1417">
        <v>9974.9599999999991</v>
      </c>
      <c r="Q1417">
        <v>10.917626317</v>
      </c>
      <c r="R1417">
        <v>9070</v>
      </c>
      <c r="S1417">
        <v>1.1851353600000001</v>
      </c>
    </row>
    <row r="1418" spans="14:19" x14ac:dyDescent="0.4">
      <c r="N1418">
        <v>9075</v>
      </c>
      <c r="O1418">
        <v>26.339658719999999</v>
      </c>
      <c r="P1418">
        <v>9980.6</v>
      </c>
      <c r="Q1418">
        <v>10.917304454</v>
      </c>
      <c r="R1418">
        <v>9075</v>
      </c>
      <c r="S1418">
        <v>1.1852600879999999</v>
      </c>
    </row>
    <row r="1419" spans="14:19" x14ac:dyDescent="0.4">
      <c r="N1419">
        <v>9080</v>
      </c>
      <c r="O1419">
        <v>26.339700000000001</v>
      </c>
      <c r="P1419">
        <v>9986.24</v>
      </c>
      <c r="Q1419">
        <v>10.917035339</v>
      </c>
      <c r="R1419">
        <v>9080</v>
      </c>
      <c r="S1419">
        <v>1.1853707259999999</v>
      </c>
    </row>
    <row r="1420" spans="14:19" x14ac:dyDescent="0.4">
      <c r="N1420">
        <v>9085</v>
      </c>
      <c r="O1420">
        <v>26.33949715</v>
      </c>
      <c r="P1420">
        <v>9991.8799999999992</v>
      </c>
      <c r="Q1420">
        <v>10.916821813</v>
      </c>
      <c r="R1420">
        <v>9085</v>
      </c>
      <c r="S1420">
        <v>1.185466723</v>
      </c>
    </row>
    <row r="1421" spans="14:19" x14ac:dyDescent="0.4">
      <c r="N1421">
        <v>9090</v>
      </c>
      <c r="O1421">
        <v>26.339117080000001</v>
      </c>
      <c r="P1421">
        <v>9997.52</v>
      </c>
      <c r="Q1421">
        <v>10.916664000000001</v>
      </c>
      <c r="R1421">
        <v>9090</v>
      </c>
      <c r="S1421">
        <v>1.1855474029999999</v>
      </c>
    </row>
    <row r="1422" spans="14:19" x14ac:dyDescent="0.4">
      <c r="N1422">
        <v>9095</v>
      </c>
      <c r="O1422">
        <v>26.33849004</v>
      </c>
      <c r="P1422">
        <v>10003.16</v>
      </c>
      <c r="Q1422">
        <v>10.916559101000001</v>
      </c>
      <c r="R1422">
        <v>9095</v>
      </c>
      <c r="S1422">
        <v>1.1856120489999999</v>
      </c>
    </row>
    <row r="1423" spans="14:19" x14ac:dyDescent="0.4">
      <c r="N1423">
        <v>9100</v>
      </c>
      <c r="O1423">
        <v>26.33762029</v>
      </c>
      <c r="P1423">
        <v>10008.799999999999</v>
      </c>
      <c r="Q1423">
        <v>10.916501372999999</v>
      </c>
      <c r="R1423">
        <v>9100</v>
      </c>
      <c r="S1423">
        <v>1.1856598739999999</v>
      </c>
    </row>
    <row r="1424" spans="14:19" x14ac:dyDescent="0.4">
      <c r="N1424">
        <v>9105</v>
      </c>
      <c r="O1424">
        <v>26.33664164</v>
      </c>
      <c r="P1424">
        <v>10014.44</v>
      </c>
      <c r="Q1424">
        <v>10.916482323</v>
      </c>
      <c r="R1424">
        <v>9105</v>
      </c>
      <c r="S1424">
        <v>1.1856900210000001</v>
      </c>
    </row>
    <row r="1425" spans="14:19" x14ac:dyDescent="0.4">
      <c r="N1425">
        <v>9110</v>
      </c>
      <c r="O1425">
        <v>26.335662989999999</v>
      </c>
      <c r="P1425">
        <v>10020.08</v>
      </c>
      <c r="Q1425">
        <v>10.916491113999999</v>
      </c>
      <c r="R1425">
        <v>9110</v>
      </c>
      <c r="S1425">
        <v>1.1857015900000001</v>
      </c>
    </row>
    <row r="1426" spans="14:19" x14ac:dyDescent="0.4">
      <c r="N1426">
        <v>9115</v>
      </c>
      <c r="O1426">
        <v>26.334682919999999</v>
      </c>
      <c r="P1426">
        <v>10025.719999999999</v>
      </c>
      <c r="Q1426">
        <v>10.916515175000001</v>
      </c>
      <c r="R1426">
        <v>9115</v>
      </c>
      <c r="S1426">
        <v>1.1856937299999999</v>
      </c>
    </row>
    <row r="1427" spans="14:19" x14ac:dyDescent="0.4">
      <c r="N1427">
        <v>9120</v>
      </c>
      <c r="O1427">
        <v>26.333615300000002</v>
      </c>
      <c r="P1427">
        <v>10031.36</v>
      </c>
      <c r="Q1427">
        <v>10.916540983999999</v>
      </c>
      <c r="R1427">
        <v>9120</v>
      </c>
      <c r="S1427">
        <v>1.1856632600000001</v>
      </c>
    </row>
    <row r="1428" spans="14:19" x14ac:dyDescent="0.4">
      <c r="N1428">
        <v>9125</v>
      </c>
      <c r="O1428">
        <v>26.332785770000001</v>
      </c>
      <c r="P1428">
        <v>10037</v>
      </c>
      <c r="Q1428">
        <v>10.916554947</v>
      </c>
      <c r="R1428">
        <v>9125</v>
      </c>
      <c r="S1428">
        <v>1.185612069</v>
      </c>
    </row>
    <row r="1429" spans="14:19" x14ac:dyDescent="0.4">
      <c r="N1429">
        <v>9130</v>
      </c>
      <c r="O1429">
        <v>26.33198505</v>
      </c>
      <c r="P1429">
        <v>10042.64</v>
      </c>
      <c r="Q1429">
        <v>10.916544332999999</v>
      </c>
      <c r="R1429">
        <v>9130</v>
      </c>
      <c r="S1429">
        <v>1.1855408590000001</v>
      </c>
    </row>
    <row r="1430" spans="14:19" x14ac:dyDescent="0.4">
      <c r="N1430">
        <v>9135</v>
      </c>
      <c r="O1430">
        <v>26.331356230000001</v>
      </c>
      <c r="P1430">
        <v>10048.280000000001</v>
      </c>
      <c r="Q1430">
        <v>10.916498165</v>
      </c>
      <c r="R1430">
        <v>9135</v>
      </c>
      <c r="S1430">
        <v>1.1854503649999999</v>
      </c>
    </row>
    <row r="1431" spans="14:19" x14ac:dyDescent="0.4">
      <c r="N1431">
        <v>9140</v>
      </c>
      <c r="O1431">
        <v>26.330822420000001</v>
      </c>
      <c r="P1431">
        <v>10053.92</v>
      </c>
      <c r="Q1431">
        <v>10.916407992</v>
      </c>
      <c r="R1431">
        <v>9140</v>
      </c>
      <c r="S1431">
        <v>1.185341644</v>
      </c>
    </row>
    <row r="1432" spans="14:19" x14ac:dyDescent="0.4">
      <c r="N1432">
        <v>9145</v>
      </c>
      <c r="O1432">
        <v>26.330359080000001</v>
      </c>
      <c r="P1432">
        <v>10059.56</v>
      </c>
      <c r="Q1432">
        <v>10.916268484</v>
      </c>
      <c r="R1432">
        <v>9145</v>
      </c>
      <c r="S1432">
        <v>1.185215964</v>
      </c>
    </row>
    <row r="1433" spans="14:19" x14ac:dyDescent="0.4">
      <c r="N1433">
        <v>9150</v>
      </c>
      <c r="O1433">
        <v>26.330027399999999</v>
      </c>
      <c r="P1433">
        <v>10065.200000000001</v>
      </c>
      <c r="Q1433">
        <v>10.91607778</v>
      </c>
      <c r="R1433">
        <v>9150</v>
      </c>
      <c r="S1433">
        <v>1.1850747189999999</v>
      </c>
    </row>
    <row r="1434" spans="14:19" x14ac:dyDescent="0.4">
      <c r="N1434">
        <v>9155</v>
      </c>
      <c r="O1434">
        <v>26.329760499999999</v>
      </c>
      <c r="P1434">
        <v>10070.84</v>
      </c>
      <c r="Q1434">
        <v>10.915837577</v>
      </c>
      <c r="R1434">
        <v>9155</v>
      </c>
      <c r="S1434">
        <v>1.1849193659999999</v>
      </c>
    </row>
    <row r="1435" spans="14:19" x14ac:dyDescent="0.4">
      <c r="N1435">
        <v>9160</v>
      </c>
      <c r="O1435">
        <v>26.329495730000001</v>
      </c>
      <c r="P1435">
        <v>10076.48</v>
      </c>
      <c r="Q1435">
        <v>10.915552929</v>
      </c>
      <c r="R1435">
        <v>9160</v>
      </c>
      <c r="S1435">
        <v>1.184751417</v>
      </c>
    </row>
    <row r="1436" spans="14:19" x14ac:dyDescent="0.4">
      <c r="N1436">
        <v>9165</v>
      </c>
      <c r="O1436">
        <v>26.329317790000001</v>
      </c>
      <c r="P1436">
        <v>10082.120000000001</v>
      </c>
      <c r="Q1436">
        <v>10.915231804999999</v>
      </c>
      <c r="R1436">
        <v>9165</v>
      </c>
      <c r="S1436">
        <v>1.184571482</v>
      </c>
    </row>
    <row r="1437" spans="14:19" x14ac:dyDescent="0.4">
      <c r="N1437">
        <v>9170</v>
      </c>
      <c r="O1437">
        <v>26.329139860000002</v>
      </c>
      <c r="P1437">
        <v>10087.76</v>
      </c>
      <c r="Q1437">
        <v>10.914884429000001</v>
      </c>
      <c r="R1437">
        <v>9170</v>
      </c>
      <c r="S1437">
        <v>1.184382651</v>
      </c>
    </row>
    <row r="1438" spans="14:19" x14ac:dyDescent="0.4">
      <c r="N1438">
        <v>9175</v>
      </c>
      <c r="O1438">
        <v>26.328961920000001</v>
      </c>
      <c r="P1438">
        <v>10093.4</v>
      </c>
      <c r="Q1438">
        <v>10.914522477</v>
      </c>
      <c r="R1438">
        <v>9175</v>
      </c>
      <c r="S1438">
        <v>1.184187221</v>
      </c>
    </row>
    <row r="1439" spans="14:19" x14ac:dyDescent="0.4">
      <c r="N1439">
        <v>9180</v>
      </c>
      <c r="O1439">
        <v>26.328783990000002</v>
      </c>
      <c r="P1439">
        <v>10099.040000000001</v>
      </c>
      <c r="Q1439">
        <v>10.914158204</v>
      </c>
      <c r="R1439">
        <v>9180</v>
      </c>
      <c r="S1439">
        <v>1.1839873139999999</v>
      </c>
    </row>
    <row r="1440" spans="14:19" x14ac:dyDescent="0.4">
      <c r="N1440">
        <v>9185</v>
      </c>
      <c r="O1440">
        <v>26.328653030000002</v>
      </c>
      <c r="P1440">
        <v>10104.68</v>
      </c>
      <c r="Q1440">
        <v>10.913803582</v>
      </c>
      <c r="R1440">
        <v>9185</v>
      </c>
      <c r="S1440">
        <v>1.1837850729999999</v>
      </c>
    </row>
    <row r="1441" spans="14:19" x14ac:dyDescent="0.4">
      <c r="N1441">
        <v>9190</v>
      </c>
      <c r="O1441">
        <v>26.328600000000002</v>
      </c>
      <c r="P1441">
        <v>10110.32</v>
      </c>
      <c r="Q1441">
        <v>10.913469515999999</v>
      </c>
      <c r="R1441">
        <v>9190</v>
      </c>
      <c r="S1441">
        <v>1.1835825609999999</v>
      </c>
    </row>
    <row r="1442" spans="14:19" x14ac:dyDescent="0.4">
      <c r="N1442">
        <v>9195</v>
      </c>
      <c r="O1442">
        <v>26.328600000000002</v>
      </c>
      <c r="P1442">
        <v>10115.959999999999</v>
      </c>
      <c r="Q1442">
        <v>10.913165212999999</v>
      </c>
      <c r="R1442">
        <v>9195</v>
      </c>
      <c r="S1442">
        <v>1.1833816699999999</v>
      </c>
    </row>
    <row r="1443" spans="14:19" x14ac:dyDescent="0.4">
      <c r="N1443">
        <v>9200</v>
      </c>
      <c r="O1443">
        <v>26.328641640000001</v>
      </c>
      <c r="P1443">
        <v>10121.6</v>
      </c>
      <c r="Q1443">
        <v>10.912897729000001</v>
      </c>
      <c r="R1443">
        <v>9200</v>
      </c>
      <c r="S1443">
        <v>1.1831840689999999</v>
      </c>
    </row>
    <row r="1444" spans="14:19" x14ac:dyDescent="0.4">
      <c r="N1444">
        <v>9205</v>
      </c>
      <c r="O1444">
        <v>26.32890854</v>
      </c>
      <c r="P1444">
        <v>10127.24</v>
      </c>
      <c r="Q1444">
        <v>10.912671736</v>
      </c>
      <c r="R1444">
        <v>9205</v>
      </c>
      <c r="S1444">
        <v>1.1829911950000001</v>
      </c>
    </row>
    <row r="1445" spans="14:19" x14ac:dyDescent="0.4">
      <c r="N1445">
        <v>9210</v>
      </c>
      <c r="O1445">
        <v>26.329175450000001</v>
      </c>
      <c r="P1445">
        <v>10132.879999999999</v>
      </c>
      <c r="Q1445">
        <v>10.912489495999999</v>
      </c>
      <c r="R1445">
        <v>9210</v>
      </c>
      <c r="S1445">
        <v>1.182805093</v>
      </c>
    </row>
    <row r="1446" spans="14:19" x14ac:dyDescent="0.4">
      <c r="N1446">
        <v>9215</v>
      </c>
      <c r="O1446">
        <v>26.329684700000001</v>
      </c>
      <c r="P1446">
        <v>10138.52</v>
      </c>
      <c r="Q1446">
        <v>10.91235103</v>
      </c>
      <c r="R1446">
        <v>9215</v>
      </c>
      <c r="S1446">
        <v>1.1826267770000001</v>
      </c>
    </row>
    <row r="1447" spans="14:19" x14ac:dyDescent="0.4">
      <c r="N1447">
        <v>9220</v>
      </c>
      <c r="O1447">
        <v>26.33028826</v>
      </c>
      <c r="P1447">
        <v>10144.16</v>
      </c>
      <c r="Q1447">
        <v>10.912254450000001</v>
      </c>
      <c r="R1447">
        <v>9220</v>
      </c>
      <c r="S1447">
        <v>1.182457291</v>
      </c>
    </row>
    <row r="1448" spans="14:19" x14ac:dyDescent="0.4">
      <c r="N1448">
        <v>9225</v>
      </c>
      <c r="O1448">
        <v>26.330911029999999</v>
      </c>
      <c r="P1448">
        <v>10149.799999999999</v>
      </c>
      <c r="Q1448">
        <v>10.912196401999999</v>
      </c>
      <c r="R1448">
        <v>9225</v>
      </c>
      <c r="S1448">
        <v>1.1822980320000001</v>
      </c>
    </row>
    <row r="1449" spans="14:19" x14ac:dyDescent="0.4">
      <c r="N1449">
        <v>9230</v>
      </c>
      <c r="O1449">
        <v>26.33162918</v>
      </c>
      <c r="P1449">
        <v>10155.44</v>
      </c>
      <c r="Q1449">
        <v>10.912172571999999</v>
      </c>
      <c r="R1449">
        <v>9230</v>
      </c>
      <c r="S1449">
        <v>1.1821504920000001</v>
      </c>
    </row>
    <row r="1450" spans="14:19" x14ac:dyDescent="0.4">
      <c r="N1450">
        <v>9235</v>
      </c>
      <c r="O1450">
        <v>26.33242989</v>
      </c>
      <c r="P1450">
        <v>10161.08</v>
      </c>
      <c r="Q1450">
        <v>10.912178205</v>
      </c>
      <c r="R1450">
        <v>9235</v>
      </c>
      <c r="S1450">
        <v>1.1820161659999999</v>
      </c>
    </row>
    <row r="1451" spans="14:19" x14ac:dyDescent="0.4">
      <c r="N1451">
        <v>9240</v>
      </c>
      <c r="O1451">
        <v>26.333179359999999</v>
      </c>
      <c r="P1451">
        <v>10166.719999999999</v>
      </c>
      <c r="Q1451">
        <v>10.91220858</v>
      </c>
      <c r="R1451">
        <v>9240</v>
      </c>
      <c r="S1451">
        <v>1.181896415</v>
      </c>
    </row>
    <row r="1452" spans="14:19" x14ac:dyDescent="0.4">
      <c r="N1452">
        <v>9245</v>
      </c>
      <c r="O1452">
        <v>26.33380214</v>
      </c>
      <c r="P1452">
        <v>10172.36</v>
      </c>
      <c r="Q1452">
        <v>10.912259415999999</v>
      </c>
      <c r="R1452">
        <v>9245</v>
      </c>
      <c r="S1452">
        <v>1.181792307</v>
      </c>
    </row>
    <row r="1453" spans="14:19" x14ac:dyDescent="0.4">
      <c r="N1453">
        <v>9250</v>
      </c>
      <c r="O1453">
        <v>26.33441779</v>
      </c>
      <c r="P1453">
        <v>10178</v>
      </c>
      <c r="Q1453">
        <v>10.912327163</v>
      </c>
      <c r="R1453">
        <v>9250</v>
      </c>
      <c r="S1453">
        <v>1.1817044640000001</v>
      </c>
    </row>
    <row r="1454" spans="14:19" x14ac:dyDescent="0.4">
      <c r="N1454">
        <v>9255</v>
      </c>
      <c r="O1454">
        <v>26.33486263</v>
      </c>
      <c r="P1454">
        <v>10183.64</v>
      </c>
      <c r="Q1454">
        <v>10.912409186</v>
      </c>
      <c r="R1454">
        <v>9255</v>
      </c>
      <c r="S1454">
        <v>1.1816343970000001</v>
      </c>
    </row>
    <row r="1455" spans="14:19" x14ac:dyDescent="0.4">
      <c r="N1455">
        <v>9260</v>
      </c>
      <c r="O1455">
        <v>26.335062990000001</v>
      </c>
      <c r="P1455">
        <v>10189.280000000001</v>
      </c>
      <c r="Q1455">
        <v>10.912503826</v>
      </c>
      <c r="R1455">
        <v>9260</v>
      </c>
      <c r="S1455">
        <v>1.1815803490000001</v>
      </c>
    </row>
    <row r="1456" spans="14:19" x14ac:dyDescent="0.4">
      <c r="N1456">
        <v>9265</v>
      </c>
      <c r="O1456">
        <v>26.335100000000001</v>
      </c>
      <c r="P1456">
        <v>10194.92</v>
      </c>
      <c r="Q1456">
        <v>10.912610363000001</v>
      </c>
      <c r="R1456">
        <v>9265</v>
      </c>
      <c r="S1456">
        <v>1.1815401640000001</v>
      </c>
    </row>
    <row r="1457" spans="14:19" x14ac:dyDescent="0.4">
      <c r="N1457">
        <v>9270</v>
      </c>
      <c r="O1457">
        <v>26.33498114</v>
      </c>
      <c r="P1457">
        <v>10200.56</v>
      </c>
      <c r="Q1457">
        <v>10.912728902</v>
      </c>
      <c r="R1457">
        <v>9270</v>
      </c>
      <c r="S1457">
        <v>1.181512149</v>
      </c>
    </row>
    <row r="1458" spans="14:19" x14ac:dyDescent="0.4">
      <c r="N1458">
        <v>9275</v>
      </c>
      <c r="O1458">
        <v>26.334754799999999</v>
      </c>
      <c r="P1458">
        <v>10206.200000000001</v>
      </c>
      <c r="Q1458">
        <v>10.912860203999999</v>
      </c>
      <c r="R1458">
        <v>9275</v>
      </c>
      <c r="S1458">
        <v>1.1814945429999999</v>
      </c>
    </row>
    <row r="1459" spans="14:19" x14ac:dyDescent="0.4">
      <c r="N1459">
        <v>9280</v>
      </c>
      <c r="O1459">
        <v>26.3343758</v>
      </c>
      <c r="P1459">
        <v>10211.84</v>
      </c>
      <c r="Q1459">
        <v>10.913005494</v>
      </c>
      <c r="R1459">
        <v>9280</v>
      </c>
      <c r="S1459">
        <v>1.181485704</v>
      </c>
    </row>
    <row r="1460" spans="14:19" x14ac:dyDescent="0.4">
      <c r="N1460">
        <v>9285</v>
      </c>
      <c r="O1460">
        <v>26.333815659999999</v>
      </c>
      <c r="P1460">
        <v>10217.48</v>
      </c>
      <c r="Q1460">
        <v>10.913166273</v>
      </c>
      <c r="R1460">
        <v>9285</v>
      </c>
      <c r="S1460">
        <v>1.181484244</v>
      </c>
    </row>
    <row r="1461" spans="14:19" x14ac:dyDescent="0.4">
      <c r="N1461">
        <v>9290</v>
      </c>
      <c r="O1461">
        <v>26.333208190000001</v>
      </c>
      <c r="P1461">
        <v>10223.120000000001</v>
      </c>
      <c r="Q1461">
        <v>10.913344136999999</v>
      </c>
      <c r="R1461">
        <v>9290</v>
      </c>
      <c r="S1461">
        <v>1.1814890810000001</v>
      </c>
    </row>
    <row r="1462" spans="14:19" x14ac:dyDescent="0.4">
      <c r="N1462">
        <v>9295</v>
      </c>
      <c r="O1462">
        <v>26.33267438</v>
      </c>
      <c r="P1462">
        <v>10228.76</v>
      </c>
      <c r="Q1462">
        <v>10.913540623999999</v>
      </c>
      <c r="R1462">
        <v>9295</v>
      </c>
      <c r="S1462">
        <v>1.181499423</v>
      </c>
    </row>
    <row r="1463" spans="14:19" x14ac:dyDescent="0.4">
      <c r="N1463">
        <v>9300</v>
      </c>
      <c r="O1463">
        <v>26.33214057</v>
      </c>
      <c r="P1463">
        <v>10234.4</v>
      </c>
      <c r="Q1463">
        <v>10.913757076</v>
      </c>
      <c r="R1463">
        <v>9300</v>
      </c>
      <c r="S1463">
        <v>1.1815150139999999</v>
      </c>
    </row>
    <row r="1464" spans="14:19" x14ac:dyDescent="0.4">
      <c r="N1464">
        <v>9305</v>
      </c>
      <c r="O1464">
        <v>26.331688969999998</v>
      </c>
      <c r="P1464">
        <v>10240.040000000001</v>
      </c>
      <c r="Q1464">
        <v>10.913994527</v>
      </c>
      <c r="R1464">
        <v>9305</v>
      </c>
      <c r="S1464">
        <v>1.1815349310000001</v>
      </c>
    </row>
    <row r="1465" spans="14:19" x14ac:dyDescent="0.4">
      <c r="N1465">
        <v>9310</v>
      </c>
      <c r="O1465">
        <v>26.3313153</v>
      </c>
      <c r="P1465">
        <v>10245.68</v>
      </c>
      <c r="Q1465">
        <v>10.91425359</v>
      </c>
      <c r="R1465">
        <v>9310</v>
      </c>
      <c r="S1465">
        <v>1.181558109</v>
      </c>
    </row>
    <row r="1466" spans="14:19" x14ac:dyDescent="0.4">
      <c r="N1466">
        <v>9315</v>
      </c>
      <c r="O1466">
        <v>26.33113986</v>
      </c>
      <c r="P1466">
        <v>10251.32</v>
      </c>
      <c r="Q1466">
        <v>10.914534351</v>
      </c>
      <c r="R1466">
        <v>9315</v>
      </c>
      <c r="S1466">
        <v>1.181583587</v>
      </c>
    </row>
    <row r="1467" spans="14:19" x14ac:dyDescent="0.4">
      <c r="N1467">
        <v>9320</v>
      </c>
      <c r="O1467">
        <v>26.331099999999999</v>
      </c>
      <c r="P1467">
        <v>10256.959999999999</v>
      </c>
      <c r="Q1467">
        <v>10.914836255999999</v>
      </c>
      <c r="R1467">
        <v>9320</v>
      </c>
      <c r="S1467">
        <v>1.181610332</v>
      </c>
    </row>
    <row r="1468" spans="14:19" x14ac:dyDescent="0.4">
      <c r="N1468">
        <v>9325</v>
      </c>
      <c r="O1468">
        <v>26.331176159999998</v>
      </c>
      <c r="P1468">
        <v>10262.6</v>
      </c>
      <c r="Q1468">
        <v>10.915157987000001</v>
      </c>
      <c r="R1468">
        <v>9325</v>
      </c>
      <c r="S1468">
        <v>1.1816373769999999</v>
      </c>
    </row>
    <row r="1469" spans="14:19" x14ac:dyDescent="0.4">
      <c r="N1469">
        <v>9330</v>
      </c>
      <c r="O1469">
        <v>26.331408190000001</v>
      </c>
      <c r="P1469">
        <v>10268.24</v>
      </c>
      <c r="Q1469">
        <v>10.915497339</v>
      </c>
      <c r="R1469">
        <v>9330</v>
      </c>
      <c r="S1469">
        <v>1.181663962</v>
      </c>
    </row>
    <row r="1470" spans="14:19" x14ac:dyDescent="0.4">
      <c r="N1470">
        <v>9335</v>
      </c>
      <c r="O1470">
        <v>26.331780070000001</v>
      </c>
      <c r="P1470">
        <v>10273.879999999999</v>
      </c>
      <c r="Q1470">
        <v>10.915851097999999</v>
      </c>
      <c r="R1470">
        <v>9335</v>
      </c>
      <c r="S1470">
        <v>1.1816896450000001</v>
      </c>
    </row>
    <row r="1471" spans="14:19" x14ac:dyDescent="0.4">
      <c r="N1471">
        <v>9340</v>
      </c>
      <c r="O1471">
        <v>26.332224910000001</v>
      </c>
      <c r="P1471">
        <v>10279.52</v>
      </c>
      <c r="Q1471">
        <v>10.91621492</v>
      </c>
      <c r="R1471">
        <v>9340</v>
      </c>
      <c r="S1471">
        <v>1.181714352</v>
      </c>
    </row>
    <row r="1472" spans="14:19" x14ac:dyDescent="0.4">
      <c r="N1472">
        <v>9345</v>
      </c>
      <c r="O1472">
        <v>26.332669750000001</v>
      </c>
      <c r="P1472">
        <v>10285.16</v>
      </c>
      <c r="Q1472">
        <v>10.916583245</v>
      </c>
      <c r="R1472">
        <v>9345</v>
      </c>
      <c r="S1472">
        <v>1.1817383290000001</v>
      </c>
    </row>
    <row r="1473" spans="14:19" x14ac:dyDescent="0.4">
      <c r="N1473">
        <v>9350</v>
      </c>
      <c r="O1473">
        <v>26.333197510000002</v>
      </c>
      <c r="P1473">
        <v>10290.799999999999</v>
      </c>
      <c r="Q1473">
        <v>10.916949240999999</v>
      </c>
      <c r="R1473">
        <v>9350</v>
      </c>
      <c r="S1473">
        <v>1.1817621229999999</v>
      </c>
    </row>
    <row r="1474" spans="14:19" x14ac:dyDescent="0.4">
      <c r="N1474">
        <v>9355</v>
      </c>
      <c r="O1474">
        <v>26.333659430000001</v>
      </c>
      <c r="P1474">
        <v>10296.44</v>
      </c>
      <c r="Q1474">
        <v>10.917304806000001</v>
      </c>
      <c r="R1474">
        <v>9355</v>
      </c>
      <c r="S1474">
        <v>1.1817860609999999</v>
      </c>
    </row>
    <row r="1475" spans="14:19" x14ac:dyDescent="0.4">
      <c r="N1475">
        <v>9360</v>
      </c>
      <c r="O1475">
        <v>26.334104270000001</v>
      </c>
      <c r="P1475">
        <v>10302.08</v>
      </c>
      <c r="Q1475">
        <v>10.917640645000001</v>
      </c>
      <c r="R1475">
        <v>9360</v>
      </c>
      <c r="S1475">
        <v>1.1818100499999999</v>
      </c>
    </row>
    <row r="1476" spans="14:19" x14ac:dyDescent="0.4">
      <c r="N1476">
        <v>9365</v>
      </c>
      <c r="O1476">
        <v>26.334449469999999</v>
      </c>
      <c r="P1476">
        <v>10307.719999999999</v>
      </c>
      <c r="Q1476">
        <v>10.917946434999999</v>
      </c>
      <c r="R1476">
        <v>9365</v>
      </c>
      <c r="S1476">
        <v>1.181833538</v>
      </c>
    </row>
    <row r="1477" spans="14:19" x14ac:dyDescent="0.4">
      <c r="N1477">
        <v>9370</v>
      </c>
      <c r="O1477">
        <v>26.334677580000001</v>
      </c>
      <c r="P1477">
        <v>10313.36</v>
      </c>
      <c r="Q1477">
        <v>10.918211095</v>
      </c>
      <c r="R1477">
        <v>9370</v>
      </c>
      <c r="S1477">
        <v>1.181855525</v>
      </c>
    </row>
    <row r="1478" spans="14:19" x14ac:dyDescent="0.4">
      <c r="N1478">
        <v>9375</v>
      </c>
      <c r="O1478">
        <v>26.334855520000001</v>
      </c>
      <c r="P1478">
        <v>10319</v>
      </c>
      <c r="Q1478">
        <v>10.918423173000001</v>
      </c>
      <c r="R1478">
        <v>9375</v>
      </c>
      <c r="S1478">
        <v>1.181874665</v>
      </c>
    </row>
    <row r="1479" spans="14:19" x14ac:dyDescent="0.4">
      <c r="N1479">
        <v>9380</v>
      </c>
      <c r="O1479">
        <v>26.334983269999999</v>
      </c>
      <c r="P1479">
        <v>10324.64</v>
      </c>
      <c r="Q1479">
        <v>10.918571332000001</v>
      </c>
      <c r="R1479">
        <v>9380</v>
      </c>
      <c r="S1479">
        <v>1.18188943</v>
      </c>
    </row>
    <row r="1480" spans="14:19" x14ac:dyDescent="0.4">
      <c r="N1480">
        <v>9385</v>
      </c>
      <c r="O1480">
        <v>26.33488861</v>
      </c>
      <c r="P1480">
        <v>10330.280000000001</v>
      </c>
      <c r="Q1480">
        <v>10.918644932999999</v>
      </c>
      <c r="R1480">
        <v>9385</v>
      </c>
      <c r="S1480">
        <v>1.1818983110000001</v>
      </c>
    </row>
    <row r="1481" spans="14:19" x14ac:dyDescent="0.4">
      <c r="N1481">
        <v>9390</v>
      </c>
      <c r="O1481">
        <v>26.334710680000001</v>
      </c>
      <c r="P1481">
        <v>10335.92</v>
      </c>
      <c r="Q1481">
        <v>10.918634667999999</v>
      </c>
      <c r="R1481">
        <v>9390</v>
      </c>
      <c r="S1481">
        <v>1.181899459</v>
      </c>
    </row>
    <row r="1482" spans="14:19" x14ac:dyDescent="0.4">
      <c r="N1482">
        <v>9395</v>
      </c>
      <c r="O1482">
        <v>26.334449110000001</v>
      </c>
      <c r="P1482">
        <v>10341.56</v>
      </c>
      <c r="Q1482">
        <v>10.918533199000001</v>
      </c>
      <c r="R1482">
        <v>9395</v>
      </c>
      <c r="S1482">
        <v>1.1818918389999999</v>
      </c>
    </row>
    <row r="1483" spans="14:19" x14ac:dyDescent="0.4">
      <c r="N1483">
        <v>9400</v>
      </c>
      <c r="O1483">
        <v>26.334182210000002</v>
      </c>
      <c r="P1483">
        <v>10347.200000000001</v>
      </c>
      <c r="Q1483">
        <v>10.918335754999999</v>
      </c>
      <c r="R1483">
        <v>9400</v>
      </c>
      <c r="S1483">
        <v>1.1818756560000001</v>
      </c>
    </row>
    <row r="1484" spans="14:19" x14ac:dyDescent="0.4">
      <c r="N1484">
        <v>9405</v>
      </c>
      <c r="O1484">
        <v>26.333792169999999</v>
      </c>
      <c r="P1484">
        <v>10352.84</v>
      </c>
      <c r="Q1484">
        <v>10.918040601</v>
      </c>
      <c r="R1484">
        <v>9405</v>
      </c>
      <c r="S1484">
        <v>1.1818507979999999</v>
      </c>
    </row>
    <row r="1485" spans="14:19" x14ac:dyDescent="0.4">
      <c r="N1485">
        <v>9410</v>
      </c>
      <c r="O1485">
        <v>26.333296799999999</v>
      </c>
      <c r="P1485">
        <v>10358.48</v>
      </c>
      <c r="Q1485">
        <v>10.917649344000001</v>
      </c>
      <c r="R1485">
        <v>9410</v>
      </c>
      <c r="S1485">
        <v>1.1818171850000001</v>
      </c>
    </row>
    <row r="1486" spans="14:19" x14ac:dyDescent="0.4">
      <c r="N1486">
        <v>9415</v>
      </c>
      <c r="O1486">
        <v>26.332802489999999</v>
      </c>
      <c r="P1486">
        <v>10364.120000000001</v>
      </c>
      <c r="Q1486">
        <v>10.917167023999999</v>
      </c>
      <c r="R1486">
        <v>9415</v>
      </c>
      <c r="S1486">
        <v>1.1817746140000001</v>
      </c>
    </row>
    <row r="1487" spans="14:19" x14ac:dyDescent="0.4">
      <c r="N1487">
        <v>9420</v>
      </c>
      <c r="O1487">
        <v>26.332300709999998</v>
      </c>
      <c r="P1487">
        <v>10369.76</v>
      </c>
      <c r="Q1487">
        <v>10.916601964</v>
      </c>
      <c r="R1487">
        <v>9420</v>
      </c>
      <c r="S1487">
        <v>1.181722634</v>
      </c>
    </row>
    <row r="1488" spans="14:19" x14ac:dyDescent="0.4">
      <c r="N1488">
        <v>9425</v>
      </c>
      <c r="O1488">
        <v>26.331695369999998</v>
      </c>
      <c r="P1488">
        <v>10375.4</v>
      </c>
      <c r="Q1488">
        <v>10.915965384</v>
      </c>
      <c r="R1488">
        <v>9425</v>
      </c>
      <c r="S1488">
        <v>1.1816604850000001</v>
      </c>
    </row>
    <row r="1489" spans="14:19" x14ac:dyDescent="0.4">
      <c r="N1489">
        <v>9430</v>
      </c>
      <c r="O1489">
        <v>26.331155160000002</v>
      </c>
      <c r="P1489">
        <v>10381.040000000001</v>
      </c>
      <c r="Q1489">
        <v>10.915270811999999</v>
      </c>
      <c r="R1489">
        <v>9430</v>
      </c>
      <c r="S1489">
        <v>1.1815870820000001</v>
      </c>
    </row>
    <row r="1490" spans="14:19" x14ac:dyDescent="0.4">
      <c r="N1490">
        <v>9435</v>
      </c>
      <c r="O1490">
        <v>26.330532380000001</v>
      </c>
      <c r="P1490">
        <v>10386.68</v>
      </c>
      <c r="Q1490">
        <v>10.914533338</v>
      </c>
      <c r="R1490">
        <v>9435</v>
      </c>
      <c r="S1490">
        <v>1.181500209</v>
      </c>
    </row>
    <row r="1491" spans="14:19" x14ac:dyDescent="0.4">
      <c r="N1491">
        <v>9440</v>
      </c>
      <c r="O1491">
        <v>26.329993949999999</v>
      </c>
      <c r="P1491">
        <v>10392.32</v>
      </c>
      <c r="Q1491">
        <v>10.913768786</v>
      </c>
      <c r="R1491">
        <v>9440</v>
      </c>
      <c r="S1491">
        <v>1.181397646</v>
      </c>
    </row>
    <row r="1492" spans="14:19" x14ac:dyDescent="0.4">
      <c r="N1492">
        <v>9445</v>
      </c>
      <c r="O1492">
        <v>26.329460139999998</v>
      </c>
      <c r="P1492">
        <v>10397.959999999999</v>
      </c>
      <c r="Q1492">
        <v>10.912992868</v>
      </c>
      <c r="R1492">
        <v>9445</v>
      </c>
      <c r="S1492">
        <v>1.181278928</v>
      </c>
    </row>
    <row r="1493" spans="14:19" x14ac:dyDescent="0.4">
      <c r="N1493">
        <v>9450</v>
      </c>
      <c r="O1493">
        <v>26.328926339999999</v>
      </c>
      <c r="P1493">
        <v>10403.6</v>
      </c>
      <c r="Q1493">
        <v>10.912220402999999</v>
      </c>
      <c r="R1493">
        <v>9450</v>
      </c>
      <c r="S1493">
        <v>1.181142734</v>
      </c>
    </row>
    <row r="1494" spans="14:19" x14ac:dyDescent="0.4">
      <c r="N1494">
        <v>9455</v>
      </c>
      <c r="O1494">
        <v>26.32844377</v>
      </c>
      <c r="P1494">
        <v>10409.24</v>
      </c>
      <c r="Q1494">
        <v>10.911464654</v>
      </c>
      <c r="R1494">
        <v>9455</v>
      </c>
      <c r="S1494">
        <v>1.1809880530000001</v>
      </c>
    </row>
    <row r="1495" spans="14:19" x14ac:dyDescent="0.4">
      <c r="N1495">
        <v>9460</v>
      </c>
      <c r="O1495">
        <v>26.32799893</v>
      </c>
      <c r="P1495">
        <v>10414.879999999999</v>
      </c>
      <c r="Q1495">
        <v>10.910736833</v>
      </c>
      <c r="R1495">
        <v>9460</v>
      </c>
      <c r="S1495">
        <v>1.180814289</v>
      </c>
    </row>
    <row r="1496" spans="14:19" x14ac:dyDescent="0.4">
      <c r="N1496">
        <v>9465</v>
      </c>
      <c r="O1496">
        <v>26.327583270000002</v>
      </c>
      <c r="P1496">
        <v>10420.52</v>
      </c>
      <c r="Q1496">
        <v>10.910045796</v>
      </c>
      <c r="R1496">
        <v>9465</v>
      </c>
      <c r="S1496">
        <v>1.1806213210000001</v>
      </c>
    </row>
    <row r="1497" spans="14:19" x14ac:dyDescent="0.4">
      <c r="N1497">
        <v>9470</v>
      </c>
      <c r="O1497">
        <v>26.3272637</v>
      </c>
      <c r="P1497">
        <v>10426.16</v>
      </c>
      <c r="Q1497">
        <v>10.909397934999999</v>
      </c>
      <c r="R1497">
        <v>9470</v>
      </c>
      <c r="S1497">
        <v>1.1804095240000001</v>
      </c>
    </row>
    <row r="1498" spans="14:19" x14ac:dyDescent="0.4">
      <c r="N1498">
        <v>9475</v>
      </c>
      <c r="O1498">
        <v>26.32708577</v>
      </c>
      <c r="P1498">
        <v>10431.799999999999</v>
      </c>
      <c r="Q1498">
        <v>10.908797244000001</v>
      </c>
      <c r="R1498">
        <v>9475</v>
      </c>
      <c r="S1498">
        <v>1.1801797119999999</v>
      </c>
    </row>
    <row r="1499" spans="14:19" x14ac:dyDescent="0.4">
      <c r="N1499">
        <v>9480</v>
      </c>
      <c r="O1499">
        <v>26.32690783</v>
      </c>
      <c r="P1499">
        <v>10437.44</v>
      </c>
      <c r="Q1499">
        <v>10.908245548</v>
      </c>
      <c r="R1499">
        <v>9480</v>
      </c>
      <c r="S1499">
        <v>1.1799322510000001</v>
      </c>
    </row>
    <row r="1500" spans="14:19" x14ac:dyDescent="0.4">
      <c r="N1500">
        <v>9485</v>
      </c>
      <c r="O1500">
        <v>26.326899999999998</v>
      </c>
      <c r="P1500">
        <v>10443.08</v>
      </c>
      <c r="Q1500">
        <v>10.907742845</v>
      </c>
      <c r="R1500">
        <v>9485</v>
      </c>
      <c r="S1500">
        <v>1.1796680319999999</v>
      </c>
    </row>
    <row r="1501" spans="14:19" x14ac:dyDescent="0.4">
      <c r="N1501">
        <v>9490</v>
      </c>
      <c r="O1501">
        <v>26.326974020000002</v>
      </c>
      <c r="P1501">
        <v>10448.719999999999</v>
      </c>
      <c r="Q1501">
        <v>10.907287719999999</v>
      </c>
      <c r="R1501">
        <v>9490</v>
      </c>
      <c r="S1501">
        <v>1.179389654</v>
      </c>
    </row>
    <row r="1502" spans="14:19" x14ac:dyDescent="0.4">
      <c r="N1502">
        <v>9495</v>
      </c>
      <c r="O1502">
        <v>26.327188970000002</v>
      </c>
      <c r="P1502">
        <v>10454.36</v>
      </c>
      <c r="Q1502">
        <v>10.906877792</v>
      </c>
      <c r="R1502">
        <v>9495</v>
      </c>
      <c r="S1502">
        <v>1.1790979260000001</v>
      </c>
    </row>
    <row r="1503" spans="14:19" x14ac:dyDescent="0.4">
      <c r="N1503">
        <v>9500</v>
      </c>
      <c r="O1503">
        <v>26.327455870000001</v>
      </c>
      <c r="P1503">
        <v>10460</v>
      </c>
      <c r="Q1503">
        <v>10.906510150000001</v>
      </c>
      <c r="R1503">
        <v>9500</v>
      </c>
      <c r="S1503">
        <v>1.178793459</v>
      </c>
    </row>
    <row r="1504" spans="14:19" x14ac:dyDescent="0.4">
      <c r="N1504">
        <v>9505</v>
      </c>
      <c r="O1504">
        <v>26.327804629999999</v>
      </c>
      <c r="P1504">
        <v>10465.64</v>
      </c>
      <c r="Q1504">
        <v>10.906181740999999</v>
      </c>
      <c r="R1504">
        <v>9505</v>
      </c>
      <c r="S1504">
        <v>1.1784768430000001</v>
      </c>
    </row>
    <row r="1505" spans="14:19" x14ac:dyDescent="0.4">
      <c r="N1505">
        <v>9510</v>
      </c>
      <c r="O1505">
        <v>26.328249469999999</v>
      </c>
      <c r="P1505">
        <v>10471.280000000001</v>
      </c>
      <c r="Q1505">
        <v>10.905889694000001</v>
      </c>
      <c r="R1505">
        <v>9510</v>
      </c>
      <c r="S1505">
        <v>1.178148865</v>
      </c>
    </row>
    <row r="1506" spans="14:19" x14ac:dyDescent="0.4">
      <c r="N1506">
        <v>9515</v>
      </c>
      <c r="O1506">
        <v>26.328732030000001</v>
      </c>
      <c r="P1506">
        <v>10476.92</v>
      </c>
      <c r="Q1506">
        <v>10.905631550000001</v>
      </c>
      <c r="R1506">
        <v>9515</v>
      </c>
      <c r="S1506">
        <v>1.177810741</v>
      </c>
    </row>
    <row r="1507" spans="14:19" x14ac:dyDescent="0.4">
      <c r="N1507">
        <v>9520</v>
      </c>
      <c r="O1507">
        <v>26.329354800000001</v>
      </c>
      <c r="P1507">
        <v>10482.56</v>
      </c>
      <c r="Q1507">
        <v>10.905405404</v>
      </c>
      <c r="R1507">
        <v>9520</v>
      </c>
      <c r="S1507">
        <v>1.1774642909999999</v>
      </c>
    </row>
    <row r="1508" spans="14:19" x14ac:dyDescent="0.4">
      <c r="N1508">
        <v>9525</v>
      </c>
      <c r="O1508">
        <v>26.329977580000001</v>
      </c>
      <c r="P1508">
        <v>10488.2</v>
      </c>
      <c r="Q1508">
        <v>10.905209962000001</v>
      </c>
      <c r="R1508">
        <v>9525</v>
      </c>
      <c r="S1508">
        <v>1.177111944</v>
      </c>
    </row>
    <row r="1509" spans="14:19" x14ac:dyDescent="0.4">
      <c r="N1509">
        <v>9530</v>
      </c>
      <c r="O1509">
        <v>26.330600359999998</v>
      </c>
      <c r="P1509">
        <v>10493.84</v>
      </c>
      <c r="Q1509">
        <v>10.905044518</v>
      </c>
      <c r="R1509">
        <v>9530</v>
      </c>
      <c r="S1509">
        <v>1.1767574519999999</v>
      </c>
    </row>
    <row r="1510" spans="14:19" x14ac:dyDescent="0.4">
      <c r="N1510">
        <v>9535</v>
      </c>
      <c r="O1510">
        <v>26.33129787</v>
      </c>
      <c r="P1510">
        <v>10499.48</v>
      </c>
      <c r="Q1510">
        <v>10.904908875</v>
      </c>
      <c r="R1510">
        <v>9535</v>
      </c>
      <c r="S1510">
        <v>1.176404837</v>
      </c>
    </row>
    <row r="1511" spans="14:19" x14ac:dyDescent="0.4">
      <c r="N1511">
        <v>9540</v>
      </c>
      <c r="O1511">
        <v>26.331945910000002</v>
      </c>
      <c r="P1511">
        <v>10505.12</v>
      </c>
      <c r="Q1511">
        <v>10.904803231000001</v>
      </c>
      <c r="R1511">
        <v>9540</v>
      </c>
      <c r="S1511">
        <v>1.1760572650000001</v>
      </c>
    </row>
    <row r="1512" spans="14:19" x14ac:dyDescent="0.4">
      <c r="N1512">
        <v>9545</v>
      </c>
      <c r="O1512">
        <v>26.332568680000001</v>
      </c>
      <c r="P1512">
        <v>10510.76</v>
      </c>
      <c r="Q1512">
        <v>10.904728054</v>
      </c>
      <c r="R1512">
        <v>9545</v>
      </c>
      <c r="S1512">
        <v>1.175717345</v>
      </c>
    </row>
    <row r="1513" spans="14:19" x14ac:dyDescent="0.4">
      <c r="N1513">
        <v>9550</v>
      </c>
      <c r="O1513">
        <v>26.333149819999999</v>
      </c>
      <c r="P1513">
        <v>10516.4</v>
      </c>
      <c r="Q1513">
        <v>10.904683948000001</v>
      </c>
      <c r="R1513">
        <v>9550</v>
      </c>
      <c r="S1513">
        <v>1.175387003</v>
      </c>
    </row>
    <row r="1514" spans="14:19" x14ac:dyDescent="0.4">
      <c r="N1514">
        <v>9555</v>
      </c>
      <c r="O1514">
        <v>26.333683629999999</v>
      </c>
      <c r="P1514">
        <v>10522.04</v>
      </c>
      <c r="Q1514">
        <v>10.904671553</v>
      </c>
      <c r="R1514">
        <v>9555</v>
      </c>
      <c r="S1514">
        <v>1.1750675020000001</v>
      </c>
    </row>
    <row r="1515" spans="14:19" x14ac:dyDescent="0.4">
      <c r="N1515">
        <v>9560</v>
      </c>
      <c r="O1515">
        <v>26.334197870000001</v>
      </c>
      <c r="P1515">
        <v>10527.68</v>
      </c>
      <c r="Q1515">
        <v>10.904691468999999</v>
      </c>
      <c r="R1515">
        <v>9560</v>
      </c>
      <c r="S1515">
        <v>1.174759616</v>
      </c>
    </row>
    <row r="1516" spans="14:19" x14ac:dyDescent="0.4">
      <c r="N1516">
        <v>9565</v>
      </c>
      <c r="O1516">
        <v>26.334625620000001</v>
      </c>
      <c r="P1516">
        <v>10533.32</v>
      </c>
      <c r="Q1516">
        <v>10.904744218999999</v>
      </c>
      <c r="R1516">
        <v>9565</v>
      </c>
      <c r="S1516">
        <v>1.174463893</v>
      </c>
    </row>
    <row r="1517" spans="14:19" x14ac:dyDescent="0.4">
      <c r="N1517">
        <v>9570</v>
      </c>
      <c r="O1517">
        <v>26.334892530000001</v>
      </c>
      <c r="P1517">
        <v>10538.96</v>
      </c>
      <c r="Q1517">
        <v>10.90483025</v>
      </c>
      <c r="R1517">
        <v>9570</v>
      </c>
      <c r="S1517">
        <v>1.1741814370000001</v>
      </c>
    </row>
    <row r="1518" spans="14:19" x14ac:dyDescent="0.4">
      <c r="N1518">
        <v>9575</v>
      </c>
      <c r="O1518">
        <v>26.335159430000001</v>
      </c>
      <c r="P1518">
        <v>10544.6</v>
      </c>
      <c r="Q1518">
        <v>10.904949983</v>
      </c>
      <c r="R1518">
        <v>9575</v>
      </c>
      <c r="S1518">
        <v>1.17391475</v>
      </c>
    </row>
    <row r="1519" spans="14:19" x14ac:dyDescent="0.4">
      <c r="N1519">
        <v>9580</v>
      </c>
      <c r="O1519">
        <v>26.3352</v>
      </c>
      <c r="P1519">
        <v>10550.24</v>
      </c>
      <c r="Q1519">
        <v>10.905103871</v>
      </c>
      <c r="R1519">
        <v>9580</v>
      </c>
      <c r="S1519">
        <v>1.173664212</v>
      </c>
    </row>
    <row r="1520" spans="14:19" x14ac:dyDescent="0.4">
      <c r="N1520">
        <v>9585</v>
      </c>
      <c r="O1520">
        <v>26.33513559</v>
      </c>
      <c r="P1520">
        <v>10555.88</v>
      </c>
      <c r="Q1520">
        <v>10.905292489000001</v>
      </c>
      <c r="R1520">
        <v>9585</v>
      </c>
      <c r="S1520">
        <v>1.1734318189999999</v>
      </c>
    </row>
    <row r="1521" spans="14:19" x14ac:dyDescent="0.4">
      <c r="N1521">
        <v>9590</v>
      </c>
      <c r="O1521">
        <v>26.334993239999999</v>
      </c>
      <c r="P1521">
        <v>10561.52</v>
      </c>
      <c r="Q1521">
        <v>10.905516607999999</v>
      </c>
      <c r="R1521">
        <v>9590</v>
      </c>
      <c r="S1521">
        <v>1.173219419</v>
      </c>
    </row>
    <row r="1522" spans="14:19" x14ac:dyDescent="0.4">
      <c r="N1522">
        <v>9595</v>
      </c>
      <c r="O1522">
        <v>26.334772950000001</v>
      </c>
      <c r="P1522">
        <v>10567.16</v>
      </c>
      <c r="Q1522">
        <v>10.905777242999999</v>
      </c>
      <c r="R1522">
        <v>9595</v>
      </c>
      <c r="S1522">
        <v>1.1730283589999999</v>
      </c>
    </row>
    <row r="1523" spans="14:19" x14ac:dyDescent="0.4">
      <c r="N1523">
        <v>9600</v>
      </c>
      <c r="O1523">
        <v>26.334443419999999</v>
      </c>
      <c r="P1523">
        <v>10572.8</v>
      </c>
      <c r="Q1523">
        <v>10.906075652</v>
      </c>
      <c r="R1523">
        <v>9600</v>
      </c>
      <c r="S1523">
        <v>1.172859221</v>
      </c>
    </row>
    <row r="1524" spans="14:19" x14ac:dyDescent="0.4">
      <c r="N1524">
        <v>9605</v>
      </c>
      <c r="O1524">
        <v>26.333978290000001</v>
      </c>
      <c r="P1524">
        <v>10578.44</v>
      </c>
      <c r="Q1524">
        <v>10.906413265999999</v>
      </c>
      <c r="R1524">
        <v>9605</v>
      </c>
      <c r="S1524">
        <v>1.172711705</v>
      </c>
    </row>
    <row r="1525" spans="14:19" x14ac:dyDescent="0.4">
      <c r="N1525">
        <v>9610</v>
      </c>
      <c r="O1525">
        <v>26.333444480000001</v>
      </c>
      <c r="P1525">
        <v>10584.08</v>
      </c>
      <c r="Q1525">
        <v>10.906791537</v>
      </c>
      <c r="R1525">
        <v>9610</v>
      </c>
      <c r="S1525">
        <v>1.172584662</v>
      </c>
    </row>
    <row r="1526" spans="14:19" x14ac:dyDescent="0.4">
      <c r="N1526">
        <v>9615</v>
      </c>
      <c r="O1526">
        <v>26.332910680000001</v>
      </c>
      <c r="P1526">
        <v>10589.72</v>
      </c>
      <c r="Q1526">
        <v>10.907211704</v>
      </c>
      <c r="R1526">
        <v>9615</v>
      </c>
      <c r="S1526">
        <v>1.172476684</v>
      </c>
    </row>
    <row r="1527" spans="14:19" x14ac:dyDescent="0.4">
      <c r="N1527">
        <v>9620</v>
      </c>
      <c r="O1527">
        <v>26.332289679999999</v>
      </c>
      <c r="P1527">
        <v>10595.36</v>
      </c>
      <c r="Q1527">
        <v>10.907674482999999</v>
      </c>
      <c r="R1527">
        <v>9620</v>
      </c>
      <c r="S1527">
        <v>1.1723869099999999</v>
      </c>
    </row>
    <row r="1528" spans="14:19" x14ac:dyDescent="0.4">
      <c r="N1528">
        <v>9625</v>
      </c>
      <c r="O1528">
        <v>26.331743060000001</v>
      </c>
      <c r="P1528">
        <v>10601</v>
      </c>
      <c r="Q1528">
        <v>10.908179706</v>
      </c>
      <c r="R1528">
        <v>9625</v>
      </c>
      <c r="S1528">
        <v>1.172311334</v>
      </c>
    </row>
    <row r="1529" spans="14:19" x14ac:dyDescent="0.4">
      <c r="N1529">
        <v>9630</v>
      </c>
      <c r="O1529">
        <v>26.33127438</v>
      </c>
      <c r="P1529">
        <v>10606.64</v>
      </c>
      <c r="Q1529">
        <v>10.908725935</v>
      </c>
      <c r="R1529">
        <v>9630</v>
      </c>
      <c r="S1529">
        <v>1.172248578</v>
      </c>
    </row>
    <row r="1530" spans="14:19" x14ac:dyDescent="0.4">
      <c r="N1530">
        <v>9635</v>
      </c>
      <c r="O1530">
        <v>26.330883629999999</v>
      </c>
      <c r="P1530">
        <v>10612.28</v>
      </c>
      <c r="Q1530">
        <v>10.909310085</v>
      </c>
      <c r="R1530">
        <v>9635</v>
      </c>
      <c r="S1530">
        <v>1.172197634</v>
      </c>
    </row>
    <row r="1531" spans="14:19" x14ac:dyDescent="0.4">
      <c r="N1531">
        <v>9640</v>
      </c>
      <c r="O1531">
        <v>26.330613880000001</v>
      </c>
      <c r="P1531">
        <v>10617.92</v>
      </c>
      <c r="Q1531">
        <v>10.909927106</v>
      </c>
      <c r="R1531">
        <v>9640</v>
      </c>
      <c r="S1531">
        <v>1.172157705</v>
      </c>
    </row>
    <row r="1532" spans="14:19" x14ac:dyDescent="0.4">
      <c r="N1532">
        <v>9645</v>
      </c>
      <c r="O1532">
        <v>26.330467970000001</v>
      </c>
      <c r="P1532">
        <v>10623.56</v>
      </c>
      <c r="Q1532">
        <v>10.910569744</v>
      </c>
      <c r="R1532">
        <v>9645</v>
      </c>
      <c r="S1532">
        <v>1.172128018</v>
      </c>
    </row>
    <row r="1533" spans="14:19" x14ac:dyDescent="0.4">
      <c r="N1533">
        <v>9650</v>
      </c>
      <c r="O1533">
        <v>26.330400000000001</v>
      </c>
      <c r="P1533">
        <v>10629.2</v>
      </c>
      <c r="Q1533">
        <v>10.911228428999999</v>
      </c>
      <c r="R1533">
        <v>9650</v>
      </c>
      <c r="S1533">
        <v>1.172107663</v>
      </c>
    </row>
    <row r="1534" spans="14:19" x14ac:dyDescent="0.4">
      <c r="N1534">
        <v>9655</v>
      </c>
      <c r="O1534">
        <v>26.330429890000001</v>
      </c>
      <c r="P1534">
        <v>10634.84</v>
      </c>
      <c r="Q1534">
        <v>10.911891291</v>
      </c>
      <c r="R1534">
        <v>9655</v>
      </c>
      <c r="S1534">
        <v>1.172095484</v>
      </c>
    </row>
    <row r="1535" spans="14:19" x14ac:dyDescent="0.4">
      <c r="N1535">
        <v>9660</v>
      </c>
      <c r="O1535">
        <v>26.330696799999998</v>
      </c>
      <c r="P1535">
        <v>10640.48</v>
      </c>
      <c r="Q1535">
        <v>10.91254434</v>
      </c>
      <c r="R1535">
        <v>9660</v>
      </c>
      <c r="S1535">
        <v>1.17209013</v>
      </c>
    </row>
    <row r="1536" spans="14:19" x14ac:dyDescent="0.4">
      <c r="N1536">
        <v>9665</v>
      </c>
      <c r="O1536">
        <v>26.331051599999999</v>
      </c>
      <c r="P1536">
        <v>10646.12</v>
      </c>
      <c r="Q1536">
        <v>10.913171789</v>
      </c>
      <c r="R1536">
        <v>9665</v>
      </c>
      <c r="S1536">
        <v>1.1720902660000001</v>
      </c>
    </row>
    <row r="1537" spans="14:19" x14ac:dyDescent="0.4">
      <c r="N1537">
        <v>9670</v>
      </c>
      <c r="O1537">
        <v>26.331407469999998</v>
      </c>
      <c r="P1537">
        <v>10651.76</v>
      </c>
      <c r="Q1537">
        <v>10.913756522</v>
      </c>
      <c r="R1537">
        <v>9670</v>
      </c>
      <c r="S1537">
        <v>1.1720934160000001</v>
      </c>
    </row>
    <row r="1538" spans="14:19" x14ac:dyDescent="0.4">
      <c r="N1538">
        <v>9675</v>
      </c>
      <c r="O1538">
        <v>26.331763349999999</v>
      </c>
      <c r="P1538">
        <v>10657.4</v>
      </c>
      <c r="Q1538">
        <v>10.91428069</v>
      </c>
      <c r="R1538">
        <v>9675</v>
      </c>
      <c r="S1538">
        <v>1.172098088</v>
      </c>
    </row>
    <row r="1539" spans="14:19" x14ac:dyDescent="0.4">
      <c r="N1539">
        <v>9680</v>
      </c>
      <c r="O1539">
        <v>26.33217402</v>
      </c>
      <c r="P1539">
        <v>10663.04</v>
      </c>
      <c r="Q1539">
        <v>10.914726409</v>
      </c>
      <c r="R1539">
        <v>9680</v>
      </c>
      <c r="S1539">
        <v>1.172102899</v>
      </c>
    </row>
    <row r="1540" spans="14:19" x14ac:dyDescent="0.4">
      <c r="N1540">
        <v>9685</v>
      </c>
      <c r="O1540">
        <v>26.332531320000001</v>
      </c>
      <c r="P1540">
        <v>10668.68</v>
      </c>
      <c r="Q1540">
        <v>10.915076513000001</v>
      </c>
      <c r="R1540">
        <v>9685</v>
      </c>
      <c r="S1540">
        <v>1.1721065429999999</v>
      </c>
    </row>
    <row r="1541" spans="14:19" x14ac:dyDescent="0.4">
      <c r="N1541">
        <v>9690</v>
      </c>
      <c r="O1541">
        <v>26.332699999999999</v>
      </c>
      <c r="P1541">
        <v>10674.32</v>
      </c>
      <c r="Q1541">
        <v>10.915315351</v>
      </c>
      <c r="R1541">
        <v>9690</v>
      </c>
      <c r="S1541">
        <v>1.1721077360000001</v>
      </c>
    </row>
    <row r="1542" spans="14:19" x14ac:dyDescent="0.4">
      <c r="N1542">
        <v>9695</v>
      </c>
      <c r="O1542">
        <v>26.33267829</v>
      </c>
      <c r="P1542">
        <v>10679.96</v>
      </c>
      <c r="Q1542">
        <v>10.915429558</v>
      </c>
      <c r="R1542">
        <v>9695</v>
      </c>
      <c r="S1542">
        <v>1.172105197</v>
      </c>
    </row>
    <row r="1543" spans="14:19" x14ac:dyDescent="0.4">
      <c r="N1543">
        <v>9700</v>
      </c>
      <c r="O1543">
        <v>26.332567969999999</v>
      </c>
      <c r="P1543">
        <v>10685.6</v>
      </c>
      <c r="Q1543">
        <v>10.915408771999999</v>
      </c>
      <c r="R1543">
        <v>9700</v>
      </c>
      <c r="S1543">
        <v>1.1720976569999999</v>
      </c>
    </row>
    <row r="1544" spans="14:19" x14ac:dyDescent="0.4">
      <c r="N1544">
        <v>9705</v>
      </c>
      <c r="O1544">
        <v>26.33230107</v>
      </c>
      <c r="P1544">
        <v>10691.24</v>
      </c>
      <c r="Q1544">
        <v>10.915246243</v>
      </c>
      <c r="R1544">
        <v>9705</v>
      </c>
      <c r="S1544">
        <v>1.17208391</v>
      </c>
    </row>
    <row r="1545" spans="14:19" x14ac:dyDescent="0.4">
      <c r="N1545">
        <v>9710</v>
      </c>
      <c r="O1545">
        <v>26.331856940000002</v>
      </c>
      <c r="P1545">
        <v>10696.88</v>
      </c>
      <c r="Q1545">
        <v>10.914939306999999</v>
      </c>
      <c r="R1545">
        <v>9710</v>
      </c>
      <c r="S1545">
        <v>1.172061977</v>
      </c>
    </row>
    <row r="1546" spans="14:19" x14ac:dyDescent="0.4">
      <c r="N1546">
        <v>9715</v>
      </c>
      <c r="O1546">
        <v>26.331101780000001</v>
      </c>
      <c r="P1546">
        <v>10702.52</v>
      </c>
      <c r="Q1546">
        <v>10.914489680999999</v>
      </c>
      <c r="R1546">
        <v>9715</v>
      </c>
      <c r="S1546">
        <v>1.1720323749999999</v>
      </c>
    </row>
    <row r="1547" spans="14:19" x14ac:dyDescent="0.4">
      <c r="N1547">
        <v>9720</v>
      </c>
      <c r="O1547">
        <v>26.330234520000001</v>
      </c>
      <c r="P1547">
        <v>10708.16</v>
      </c>
      <c r="Q1547">
        <v>10.913903553999999</v>
      </c>
      <c r="R1547">
        <v>9720</v>
      </c>
      <c r="S1547">
        <v>1.171995264</v>
      </c>
    </row>
    <row r="1548" spans="14:19" x14ac:dyDescent="0.4">
      <c r="N1548">
        <v>9725</v>
      </c>
      <c r="O1548">
        <v>26.329233810000002</v>
      </c>
      <c r="P1548">
        <v>10713.8</v>
      </c>
      <c r="Q1548">
        <v>10.913191484</v>
      </c>
      <c r="R1548">
        <v>9725</v>
      </c>
      <c r="S1548">
        <v>1.171951242</v>
      </c>
    </row>
    <row r="1549" spans="14:19" x14ac:dyDescent="0.4">
      <c r="N1549">
        <v>9730</v>
      </c>
      <c r="O1549">
        <v>26.328166190000001</v>
      </c>
      <c r="P1549">
        <v>10719.44</v>
      </c>
      <c r="Q1549">
        <v>10.912368077</v>
      </c>
      <c r="R1549">
        <v>9730</v>
      </c>
      <c r="S1549">
        <v>1.171901246</v>
      </c>
    </row>
    <row r="1550" spans="14:19" x14ac:dyDescent="0.4">
      <c r="N1550">
        <v>9735</v>
      </c>
      <c r="O1550">
        <v>26.32703167</v>
      </c>
      <c r="P1550">
        <v>10725.08</v>
      </c>
      <c r="Q1550">
        <v>10.911451485000001</v>
      </c>
      <c r="R1550">
        <v>9735</v>
      </c>
      <c r="S1550">
        <v>1.171846414</v>
      </c>
    </row>
    <row r="1551" spans="14:19" x14ac:dyDescent="0.4">
      <c r="N1551">
        <v>9740</v>
      </c>
      <c r="O1551">
        <v>26.325808540000001</v>
      </c>
      <c r="P1551">
        <v>10730.72</v>
      </c>
      <c r="Q1551">
        <v>10.910462742</v>
      </c>
      <c r="R1551">
        <v>9740</v>
      </c>
      <c r="S1551">
        <v>1.171787962</v>
      </c>
    </row>
    <row r="1552" spans="14:19" x14ac:dyDescent="0.4">
      <c r="N1552">
        <v>9745</v>
      </c>
      <c r="O1552">
        <v>26.324686119999999</v>
      </c>
      <c r="P1552">
        <v>10736.36</v>
      </c>
      <c r="Q1552">
        <v>10.909424976</v>
      </c>
      <c r="R1552">
        <v>9745</v>
      </c>
      <c r="S1552">
        <v>1.1717270900000001</v>
      </c>
    </row>
    <row r="1553" spans="14:19" x14ac:dyDescent="0.4">
      <c r="N1553">
        <v>9750</v>
      </c>
      <c r="O1553">
        <v>26.323796439999999</v>
      </c>
      <c r="P1553">
        <v>10742</v>
      </c>
      <c r="Q1553">
        <v>10.908362543000001</v>
      </c>
      <c r="R1553">
        <v>9750</v>
      </c>
      <c r="S1553">
        <v>1.1716649459999999</v>
      </c>
    </row>
    <row r="1554" spans="14:19" x14ac:dyDescent="0.4">
      <c r="N1554">
        <v>9755</v>
      </c>
      <c r="O1554">
        <v>26.322906759999999</v>
      </c>
      <c r="P1554">
        <v>10747.64</v>
      </c>
      <c r="Q1554">
        <v>10.907300117</v>
      </c>
      <c r="R1554">
        <v>9755</v>
      </c>
      <c r="S1554">
        <v>1.17160288</v>
      </c>
    </row>
    <row r="1555" spans="14:19" x14ac:dyDescent="0.4">
      <c r="N1555">
        <v>9760</v>
      </c>
      <c r="O1555">
        <v>26.32209537</v>
      </c>
      <c r="P1555">
        <v>10753.28</v>
      </c>
      <c r="Q1555">
        <v>10.906261802</v>
      </c>
      <c r="R1555">
        <v>9760</v>
      </c>
      <c r="S1555">
        <v>1.171542426</v>
      </c>
    </row>
    <row r="1556" spans="14:19" x14ac:dyDescent="0.4">
      <c r="N1556">
        <v>9765</v>
      </c>
      <c r="O1556">
        <v>26.321496440000001</v>
      </c>
      <c r="P1556">
        <v>10758.92</v>
      </c>
      <c r="Q1556">
        <v>10.905270284</v>
      </c>
      <c r="R1556">
        <v>9765</v>
      </c>
      <c r="S1556">
        <v>1.171485227</v>
      </c>
    </row>
    <row r="1557" spans="14:19" x14ac:dyDescent="0.4">
      <c r="N1557">
        <v>9770</v>
      </c>
      <c r="O1557">
        <v>26.321075090000001</v>
      </c>
      <c r="P1557">
        <v>10764.56</v>
      </c>
      <c r="Q1557">
        <v>10.904346071999999</v>
      </c>
      <c r="R1557">
        <v>9770</v>
      </c>
      <c r="S1557">
        <v>1.171433258</v>
      </c>
    </row>
    <row r="1558" spans="14:19" x14ac:dyDescent="0.4">
      <c r="N1558">
        <v>9775</v>
      </c>
      <c r="O1558">
        <v>26.320809610000001</v>
      </c>
      <c r="P1558">
        <v>10770.2</v>
      </c>
      <c r="Q1558">
        <v>10.903506858</v>
      </c>
      <c r="R1558">
        <v>9775</v>
      </c>
      <c r="S1558">
        <v>1.1713887780000001</v>
      </c>
    </row>
    <row r="1559" spans="14:19" x14ac:dyDescent="0.4">
      <c r="N1559">
        <v>9780</v>
      </c>
      <c r="O1559">
        <v>26.32066584</v>
      </c>
      <c r="P1559">
        <v>10775.84</v>
      </c>
      <c r="Q1559">
        <v>10.902767013</v>
      </c>
      <c r="R1559">
        <v>9780</v>
      </c>
      <c r="S1559">
        <v>1.1713541999999999</v>
      </c>
    </row>
    <row r="1560" spans="14:19" x14ac:dyDescent="0.4">
      <c r="N1560">
        <v>9785</v>
      </c>
      <c r="O1560">
        <v>26.32057687</v>
      </c>
      <c r="P1560">
        <v>10781.48</v>
      </c>
      <c r="Q1560">
        <v>10.902137222</v>
      </c>
      <c r="R1560">
        <v>9785</v>
      </c>
      <c r="S1560">
        <v>1.1713319179999999</v>
      </c>
    </row>
    <row r="1561" spans="14:19" x14ac:dyDescent="0.4">
      <c r="N1561">
        <v>9790</v>
      </c>
      <c r="O1561">
        <v>26.320499999999999</v>
      </c>
      <c r="P1561">
        <v>10787.12</v>
      </c>
      <c r="Q1561">
        <v>10.901624290000001</v>
      </c>
      <c r="R1561">
        <v>9790</v>
      </c>
      <c r="S1561">
        <v>1.1713241029999999</v>
      </c>
    </row>
    <row r="1562" spans="14:19" x14ac:dyDescent="0.4">
      <c r="N1562">
        <v>9795</v>
      </c>
      <c r="O1562">
        <v>26.320499999999999</v>
      </c>
      <c r="P1562">
        <v>10792.76</v>
      </c>
      <c r="Q1562">
        <v>10.901231084999999</v>
      </c>
      <c r="R1562">
        <v>9795</v>
      </c>
      <c r="S1562">
        <v>1.17133252</v>
      </c>
    </row>
    <row r="1563" spans="14:19" x14ac:dyDescent="0.4">
      <c r="N1563">
        <v>9800</v>
      </c>
      <c r="O1563">
        <v>26.320499999999999</v>
      </c>
      <c r="P1563">
        <v>10798.4</v>
      </c>
      <c r="Q1563">
        <v>10.900956636</v>
      </c>
      <c r="R1563">
        <v>9800</v>
      </c>
      <c r="S1563">
        <v>1.1713606990000001</v>
      </c>
    </row>
    <row r="1564" spans="14:19" x14ac:dyDescent="0.4">
      <c r="N1564">
        <v>9805</v>
      </c>
      <c r="O1564">
        <v>26.320341989999999</v>
      </c>
      <c r="P1564">
        <v>10804.04</v>
      </c>
      <c r="Q1564">
        <v>10.900796356000001</v>
      </c>
      <c r="R1564">
        <v>9805</v>
      </c>
      <c r="S1564">
        <v>1.1714071859999999</v>
      </c>
    </row>
    <row r="1565" spans="14:19" x14ac:dyDescent="0.4">
      <c r="N1565">
        <v>9810</v>
      </c>
      <c r="O1565">
        <v>26.32009609</v>
      </c>
      <c r="P1565">
        <v>10809.68</v>
      </c>
      <c r="Q1565">
        <v>10.900742386999999</v>
      </c>
      <c r="R1565">
        <v>9810</v>
      </c>
      <c r="S1565">
        <v>1.171471683</v>
      </c>
    </row>
    <row r="1566" spans="14:19" x14ac:dyDescent="0.4">
      <c r="N1566">
        <v>9815</v>
      </c>
      <c r="O1566">
        <v>26.319772239999999</v>
      </c>
      <c r="P1566">
        <v>10815.32</v>
      </c>
      <c r="Q1566">
        <v>10.900784042</v>
      </c>
      <c r="R1566">
        <v>9815</v>
      </c>
      <c r="S1566">
        <v>1.1715538860000001</v>
      </c>
    </row>
    <row r="1567" spans="14:19" x14ac:dyDescent="0.4">
      <c r="N1567">
        <v>9820</v>
      </c>
      <c r="O1567">
        <v>26.319370459999998</v>
      </c>
      <c r="P1567">
        <v>10820.96</v>
      </c>
      <c r="Q1567">
        <v>10.900908319999999</v>
      </c>
      <c r="R1567">
        <v>9820</v>
      </c>
      <c r="S1567">
        <v>1.1716533680000001</v>
      </c>
    </row>
    <row r="1568" spans="14:19" x14ac:dyDescent="0.4">
      <c r="N1568">
        <v>9825</v>
      </c>
      <c r="O1568">
        <v>26.31885587</v>
      </c>
      <c r="P1568">
        <v>10826.6</v>
      </c>
      <c r="Q1568">
        <v>10.901100489999999</v>
      </c>
      <c r="R1568">
        <v>9825</v>
      </c>
      <c r="S1568">
        <v>1.171769654</v>
      </c>
    </row>
    <row r="1569" spans="14:19" x14ac:dyDescent="0.4">
      <c r="N1569">
        <v>9830</v>
      </c>
      <c r="O1569">
        <v>26.318209249999999</v>
      </c>
      <c r="P1569">
        <v>10832.24</v>
      </c>
      <c r="Q1569">
        <v>10.901344698999999</v>
      </c>
      <c r="R1569">
        <v>9830</v>
      </c>
      <c r="S1569">
        <v>1.1719022290000001</v>
      </c>
    </row>
    <row r="1570" spans="14:19" x14ac:dyDescent="0.4">
      <c r="N1570">
        <v>9835</v>
      </c>
      <c r="O1570">
        <v>26.317497509999999</v>
      </c>
      <c r="P1570">
        <v>10837.88</v>
      </c>
      <c r="Q1570">
        <v>10.901624597</v>
      </c>
      <c r="R1570">
        <v>9835</v>
      </c>
      <c r="S1570">
        <v>1.172050499</v>
      </c>
    </row>
    <row r="1571" spans="14:19" x14ac:dyDescent="0.4">
      <c r="N1571">
        <v>9840</v>
      </c>
      <c r="O1571">
        <v>26.31678754</v>
      </c>
      <c r="P1571">
        <v>10843.52</v>
      </c>
      <c r="Q1571">
        <v>10.901923947</v>
      </c>
      <c r="R1571">
        <v>9840</v>
      </c>
      <c r="S1571">
        <v>1.1722137050000001</v>
      </c>
    </row>
    <row r="1572" spans="14:19" x14ac:dyDescent="0.4">
      <c r="N1572">
        <v>9845</v>
      </c>
      <c r="O1572">
        <v>26.31616477</v>
      </c>
      <c r="P1572">
        <v>10849.16</v>
      </c>
      <c r="Q1572">
        <v>10.902227196</v>
      </c>
      <c r="R1572">
        <v>9845</v>
      </c>
      <c r="S1572">
        <v>1.172392257</v>
      </c>
    </row>
    <row r="1573" spans="14:19" x14ac:dyDescent="0.4">
      <c r="N1573">
        <v>9850</v>
      </c>
      <c r="O1573">
        <v>26.31554199</v>
      </c>
      <c r="P1573">
        <v>10854.8</v>
      </c>
      <c r="Q1573">
        <v>10.902519982999999</v>
      </c>
      <c r="R1573">
        <v>9850</v>
      </c>
      <c r="S1573">
        <v>1.172583079</v>
      </c>
    </row>
    <row r="1574" spans="14:19" x14ac:dyDescent="0.4">
      <c r="N1574">
        <v>9855</v>
      </c>
      <c r="O1574">
        <v>26.314987899999998</v>
      </c>
      <c r="P1574">
        <v>10860.44</v>
      </c>
      <c r="Q1574">
        <v>10.902789559</v>
      </c>
      <c r="R1574">
        <v>9855</v>
      </c>
      <c r="S1574">
        <v>1.1727839710000001</v>
      </c>
    </row>
    <row r="1575" spans="14:19" x14ac:dyDescent="0.4">
      <c r="N1575">
        <v>9860</v>
      </c>
      <c r="O1575">
        <v>26.31451174</v>
      </c>
      <c r="P1575">
        <v>10866.08</v>
      </c>
      <c r="Q1575">
        <v>10.903025109</v>
      </c>
      <c r="R1575">
        <v>9860</v>
      </c>
      <c r="S1575">
        <v>1.172992778</v>
      </c>
    </row>
    <row r="1576" spans="14:19" x14ac:dyDescent="0.4">
      <c r="N1576">
        <v>9865</v>
      </c>
      <c r="O1576">
        <v>26.314206760000001</v>
      </c>
      <c r="P1576">
        <v>10871.72</v>
      </c>
      <c r="Q1576">
        <v>10.903217958999999</v>
      </c>
      <c r="R1576">
        <v>9865</v>
      </c>
      <c r="S1576">
        <v>1.173207152</v>
      </c>
    </row>
    <row r="1577" spans="14:19" x14ac:dyDescent="0.4">
      <c r="N1577">
        <v>9870</v>
      </c>
      <c r="O1577">
        <v>26.31406441</v>
      </c>
      <c r="P1577">
        <v>10877.36</v>
      </c>
      <c r="Q1577">
        <v>10.903361668000001</v>
      </c>
      <c r="R1577">
        <v>9870</v>
      </c>
      <c r="S1577">
        <v>1.1734246189999999</v>
      </c>
    </row>
    <row r="1578" spans="14:19" x14ac:dyDescent="0.4">
      <c r="N1578">
        <v>9875</v>
      </c>
      <c r="O1578">
        <v>26.314</v>
      </c>
      <c r="P1578">
        <v>10883</v>
      </c>
      <c r="Q1578">
        <v>10.903452008</v>
      </c>
      <c r="R1578">
        <v>9875</v>
      </c>
      <c r="S1578">
        <v>1.1736426339999999</v>
      </c>
    </row>
    <row r="1579" spans="14:19" x14ac:dyDescent="0.4">
      <c r="N1579">
        <v>9880</v>
      </c>
      <c r="O1579">
        <v>26.31402705</v>
      </c>
      <c r="P1579">
        <v>10888.64</v>
      </c>
      <c r="Q1579">
        <v>10.903486846</v>
      </c>
      <c r="R1579">
        <v>9880</v>
      </c>
      <c r="S1579">
        <v>1.1738586360000001</v>
      </c>
    </row>
    <row r="1580" spans="14:19" x14ac:dyDescent="0.4">
      <c r="N1580">
        <v>9885</v>
      </c>
      <c r="O1580">
        <v>26.314207469999999</v>
      </c>
      <c r="P1580">
        <v>10894.28</v>
      </c>
      <c r="Q1580">
        <v>10.903465944000001</v>
      </c>
      <c r="R1580">
        <v>9885</v>
      </c>
      <c r="S1580">
        <v>1.174070094</v>
      </c>
    </row>
    <row r="1581" spans="14:19" x14ac:dyDescent="0.4">
      <c r="N1581">
        <v>9890</v>
      </c>
      <c r="O1581">
        <v>26.31447438</v>
      </c>
      <c r="P1581">
        <v>10899.92</v>
      </c>
      <c r="Q1581">
        <v>10.903390691</v>
      </c>
      <c r="R1581">
        <v>9890</v>
      </c>
      <c r="S1581">
        <v>1.174273484</v>
      </c>
    </row>
    <row r="1582" spans="14:19" x14ac:dyDescent="0.4">
      <c r="N1582">
        <v>9895</v>
      </c>
      <c r="O1582">
        <v>26.31482171</v>
      </c>
      <c r="P1582">
        <v>10905.56</v>
      </c>
      <c r="Q1582">
        <v>10.903263807</v>
      </c>
      <c r="R1582">
        <v>9895</v>
      </c>
      <c r="S1582">
        <v>1.1744667390000001</v>
      </c>
    </row>
    <row r="1583" spans="14:19" x14ac:dyDescent="0.4">
      <c r="N1583">
        <v>9900</v>
      </c>
      <c r="O1583">
        <v>26.315038789999999</v>
      </c>
      <c r="P1583">
        <v>10911.2</v>
      </c>
      <c r="Q1583">
        <v>10.903089015000001</v>
      </c>
      <c r="R1583">
        <v>9900</v>
      </c>
      <c r="S1583">
        <v>1.174648256</v>
      </c>
    </row>
    <row r="1584" spans="14:19" x14ac:dyDescent="0.4">
      <c r="N1584">
        <v>9905</v>
      </c>
      <c r="O1584">
        <v>26.31521673</v>
      </c>
      <c r="P1584">
        <v>10916.84</v>
      </c>
      <c r="Q1584">
        <v>10.902870734</v>
      </c>
      <c r="R1584">
        <v>9905</v>
      </c>
      <c r="S1584">
        <v>1.1748165589999999</v>
      </c>
    </row>
    <row r="1585" spans="14:19" x14ac:dyDescent="0.4">
      <c r="N1585">
        <v>9910</v>
      </c>
      <c r="O1585">
        <v>26.315394659999999</v>
      </c>
      <c r="P1585">
        <v>10922.48</v>
      </c>
      <c r="Q1585">
        <v>10.902613773000001</v>
      </c>
      <c r="R1585">
        <v>9910</v>
      </c>
      <c r="S1585">
        <v>1.1749705159999999</v>
      </c>
    </row>
    <row r="1586" spans="14:19" x14ac:dyDescent="0.4">
      <c r="N1586">
        <v>9915</v>
      </c>
      <c r="O1586">
        <v>26.3155</v>
      </c>
      <c r="P1586">
        <v>10928.12</v>
      </c>
      <c r="Q1586">
        <v>10.902323079</v>
      </c>
      <c r="R1586">
        <v>9915</v>
      </c>
      <c r="S1586">
        <v>1.175109282</v>
      </c>
    </row>
    <row r="1587" spans="14:19" x14ac:dyDescent="0.4">
      <c r="N1587">
        <v>9920</v>
      </c>
      <c r="O1587">
        <v>26.315474729999998</v>
      </c>
      <c r="P1587">
        <v>10933.76</v>
      </c>
      <c r="Q1587">
        <v>10.902003507</v>
      </c>
      <c r="R1587">
        <v>9920</v>
      </c>
      <c r="S1587">
        <v>1.1752321969999999</v>
      </c>
    </row>
    <row r="1588" spans="14:19" x14ac:dyDescent="0.4">
      <c r="N1588">
        <v>9925</v>
      </c>
      <c r="O1588">
        <v>26.315357299999999</v>
      </c>
      <c r="P1588">
        <v>10939.4</v>
      </c>
      <c r="Q1588">
        <v>10.901659656</v>
      </c>
      <c r="R1588">
        <v>9925</v>
      </c>
      <c r="S1588">
        <v>1.175338679</v>
      </c>
    </row>
    <row r="1589" spans="14:19" x14ac:dyDescent="0.4">
      <c r="N1589">
        <v>9930</v>
      </c>
      <c r="O1589">
        <v>26.31508719</v>
      </c>
      <c r="P1589">
        <v>10945.04</v>
      </c>
      <c r="Q1589">
        <v>10.901295730999999</v>
      </c>
      <c r="R1589">
        <v>9930</v>
      </c>
      <c r="S1589">
        <v>1.1754281259999999</v>
      </c>
    </row>
    <row r="1590" spans="14:19" x14ac:dyDescent="0.4">
      <c r="N1590">
        <v>9935</v>
      </c>
      <c r="O1590">
        <v>26.31473132</v>
      </c>
      <c r="P1590">
        <v>10950.68</v>
      </c>
      <c r="Q1590">
        <v>10.90091546</v>
      </c>
      <c r="R1590">
        <v>9935</v>
      </c>
      <c r="S1590">
        <v>1.1754979969999999</v>
      </c>
    </row>
    <row r="1591" spans="14:19" x14ac:dyDescent="0.4">
      <c r="N1591">
        <v>9940</v>
      </c>
      <c r="O1591">
        <v>26.31437545</v>
      </c>
      <c r="P1591">
        <v>10956.32</v>
      </c>
      <c r="Q1591">
        <v>10.900522028999999</v>
      </c>
      <c r="R1591">
        <v>9940</v>
      </c>
      <c r="S1591">
        <v>1.1755485459999999</v>
      </c>
    </row>
    <row r="1592" spans="14:19" x14ac:dyDescent="0.4">
      <c r="N1592">
        <v>9945</v>
      </c>
      <c r="O1592">
        <v>26.313879360000001</v>
      </c>
      <c r="P1592">
        <v>10961.96</v>
      </c>
      <c r="Q1592">
        <v>10.900118045999999</v>
      </c>
      <c r="R1592">
        <v>9945</v>
      </c>
      <c r="S1592">
        <v>1.175580063</v>
      </c>
    </row>
    <row r="1593" spans="14:19" x14ac:dyDescent="0.4">
      <c r="N1593">
        <v>9950</v>
      </c>
      <c r="O1593">
        <v>26.313404630000001</v>
      </c>
      <c r="P1593">
        <v>10967.6</v>
      </c>
      <c r="Q1593">
        <v>10.899705519999999</v>
      </c>
      <c r="R1593">
        <v>9950</v>
      </c>
      <c r="S1593">
        <v>1.175592492</v>
      </c>
    </row>
    <row r="1594" spans="14:19" x14ac:dyDescent="0.4">
      <c r="N1594">
        <v>9955</v>
      </c>
      <c r="O1594">
        <v>26.312959790000001</v>
      </c>
      <c r="P1594">
        <v>10973.24</v>
      </c>
      <c r="Q1594">
        <v>10.899285854</v>
      </c>
      <c r="R1594">
        <v>9955</v>
      </c>
      <c r="S1594">
        <v>1.1755862479999999</v>
      </c>
    </row>
    <row r="1595" spans="14:19" x14ac:dyDescent="0.4">
      <c r="N1595">
        <v>9960</v>
      </c>
      <c r="O1595">
        <v>26.31255196</v>
      </c>
      <c r="P1595">
        <v>10978.88</v>
      </c>
      <c r="Q1595">
        <v>10.898859844</v>
      </c>
      <c r="R1595">
        <v>9960</v>
      </c>
      <c r="S1595">
        <v>1.175562231</v>
      </c>
    </row>
    <row r="1596" spans="14:19" x14ac:dyDescent="0.4">
      <c r="N1596">
        <v>9965</v>
      </c>
      <c r="O1596">
        <v>26.31222206</v>
      </c>
      <c r="P1596">
        <v>10984.52</v>
      </c>
      <c r="Q1596">
        <v>10.898427711</v>
      </c>
      <c r="R1596">
        <v>9965</v>
      </c>
      <c r="S1596">
        <v>1.175521756</v>
      </c>
    </row>
    <row r="1597" spans="14:19" x14ac:dyDescent="0.4">
      <c r="N1597">
        <v>9970</v>
      </c>
      <c r="O1597">
        <v>26.311970110000001</v>
      </c>
      <c r="P1597">
        <v>10990.16</v>
      </c>
      <c r="Q1597">
        <v>10.897989151000001</v>
      </c>
      <c r="R1597">
        <v>9970</v>
      </c>
      <c r="S1597">
        <v>1.17546643</v>
      </c>
    </row>
    <row r="1598" spans="14:19" x14ac:dyDescent="0.4">
      <c r="N1598">
        <v>9975</v>
      </c>
      <c r="O1598">
        <v>26.311800000000002</v>
      </c>
      <c r="P1598">
        <v>10995.8</v>
      </c>
      <c r="Q1598">
        <v>10.897543424</v>
      </c>
      <c r="R1598">
        <v>9975</v>
      </c>
      <c r="S1598">
        <v>1.1753980049999999</v>
      </c>
    </row>
    <row r="1599" spans="14:19" x14ac:dyDescent="0.4">
      <c r="N1599">
        <v>9980</v>
      </c>
      <c r="O1599">
        <v>26.311800000000002</v>
      </c>
      <c r="P1599">
        <v>11001.44</v>
      </c>
      <c r="Q1599">
        <v>10.897089484</v>
      </c>
      <c r="R1599">
        <v>9980</v>
      </c>
      <c r="S1599">
        <v>1.175317398</v>
      </c>
    </row>
    <row r="1600" spans="14:19" x14ac:dyDescent="0.4">
      <c r="N1600">
        <v>9985</v>
      </c>
      <c r="O1600">
        <v>26.3119637</v>
      </c>
      <c r="P1600">
        <v>11007.08</v>
      </c>
      <c r="Q1600">
        <v>10.896626138</v>
      </c>
      <c r="R1600">
        <v>9985</v>
      </c>
      <c r="S1600">
        <v>1.175227137</v>
      </c>
    </row>
    <row r="1601" spans="14:19" x14ac:dyDescent="0.4">
      <c r="N1601">
        <v>9990</v>
      </c>
      <c r="O1601">
        <v>26.312212460000001</v>
      </c>
      <c r="P1601">
        <v>11012.72</v>
      </c>
      <c r="Q1601">
        <v>10.896152235000001</v>
      </c>
      <c r="R1601">
        <v>9990</v>
      </c>
      <c r="S1601">
        <v>1.175129487</v>
      </c>
    </row>
    <row r="1602" spans="14:19" x14ac:dyDescent="0.4">
      <c r="N1602">
        <v>9995</v>
      </c>
      <c r="O1602">
        <v>26.312539149999999</v>
      </c>
      <c r="P1602">
        <v>11018.36</v>
      </c>
      <c r="Q1602">
        <v>10.895666869999999</v>
      </c>
      <c r="R1602">
        <v>9995</v>
      </c>
      <c r="S1602">
        <v>1.175026302</v>
      </c>
    </row>
    <row r="1603" spans="14:19" x14ac:dyDescent="0.4">
      <c r="N1603">
        <v>10000</v>
      </c>
      <c r="O1603">
        <v>26.312895019999999</v>
      </c>
      <c r="P1603">
        <v>11024</v>
      </c>
      <c r="Q1603">
        <v>10.895169567</v>
      </c>
      <c r="R1603">
        <v>10000</v>
      </c>
      <c r="S1603">
        <v>1.1749196479999999</v>
      </c>
    </row>
    <row r="1604" spans="14:19" x14ac:dyDescent="0.4">
      <c r="N1604">
        <v>10005</v>
      </c>
      <c r="O1604">
        <v>26.313288610000001</v>
      </c>
      <c r="P1604">
        <v>11029.64</v>
      </c>
      <c r="Q1604">
        <v>10.894660440999999</v>
      </c>
      <c r="R1604">
        <v>10005</v>
      </c>
      <c r="S1604">
        <v>1.174811805</v>
      </c>
    </row>
    <row r="1605" spans="14:19" x14ac:dyDescent="0.4">
      <c r="N1605">
        <v>10010</v>
      </c>
      <c r="O1605">
        <v>26.313733450000001</v>
      </c>
      <c r="P1605">
        <v>11035.28</v>
      </c>
      <c r="Q1605">
        <v>10.894140306000001</v>
      </c>
      <c r="R1605">
        <v>10010</v>
      </c>
      <c r="S1605">
        <v>1.1747052010000001</v>
      </c>
    </row>
    <row r="1606" spans="14:19" x14ac:dyDescent="0.4">
      <c r="N1606">
        <v>10015</v>
      </c>
      <c r="O1606">
        <v>26.314178290000001</v>
      </c>
      <c r="P1606">
        <v>11040.92</v>
      </c>
      <c r="Q1606">
        <v>10.893610729000001</v>
      </c>
      <c r="R1606">
        <v>10015</v>
      </c>
      <c r="S1606">
        <v>1.1746022869999999</v>
      </c>
    </row>
    <row r="1607" spans="14:19" x14ac:dyDescent="0.4">
      <c r="N1607">
        <v>10020</v>
      </c>
      <c r="O1607">
        <v>26.31461388</v>
      </c>
      <c r="P1607">
        <v>11046.56</v>
      </c>
      <c r="Q1607">
        <v>10.893074016</v>
      </c>
      <c r="R1607">
        <v>10020</v>
      </c>
      <c r="S1607">
        <v>1.1745053759999999</v>
      </c>
    </row>
    <row r="1608" spans="14:19" x14ac:dyDescent="0.4">
      <c r="N1608">
        <v>10025</v>
      </c>
      <c r="O1608">
        <v>26.314880779999999</v>
      </c>
      <c r="P1608">
        <v>11052.2</v>
      </c>
      <c r="Q1608">
        <v>10.892533147</v>
      </c>
      <c r="R1608">
        <v>10025</v>
      </c>
      <c r="S1608">
        <v>1.1744172610000001</v>
      </c>
    </row>
    <row r="1609" spans="14:19" x14ac:dyDescent="0.4">
      <c r="N1609">
        <v>10030</v>
      </c>
      <c r="O1609">
        <v>26.31514769</v>
      </c>
      <c r="P1609">
        <v>11057.84</v>
      </c>
      <c r="Q1609">
        <v>10.891991656</v>
      </c>
      <c r="R1609">
        <v>10030</v>
      </c>
      <c r="S1609">
        <v>1.174339453</v>
      </c>
    </row>
    <row r="1610" spans="14:19" x14ac:dyDescent="0.4">
      <c r="N1610">
        <v>10035</v>
      </c>
      <c r="O1610">
        <v>26.31534306</v>
      </c>
      <c r="P1610">
        <v>11063.48</v>
      </c>
      <c r="Q1610">
        <v>10.891453480999999</v>
      </c>
      <c r="R1610">
        <v>10035</v>
      </c>
      <c r="S1610">
        <v>1.174272183</v>
      </c>
    </row>
    <row r="1611" spans="14:19" x14ac:dyDescent="0.4">
      <c r="N1611">
        <v>10040</v>
      </c>
      <c r="O1611">
        <v>26.3154605</v>
      </c>
      <c r="P1611">
        <v>11069.12</v>
      </c>
      <c r="Q1611">
        <v>10.890922792</v>
      </c>
      <c r="R1611">
        <v>10040</v>
      </c>
      <c r="S1611">
        <v>1.174215698</v>
      </c>
    </row>
    <row r="1612" spans="14:19" x14ac:dyDescent="0.4">
      <c r="N1612">
        <v>10045</v>
      </c>
      <c r="O1612">
        <v>26.3155</v>
      </c>
      <c r="P1612">
        <v>11074.76</v>
      </c>
      <c r="Q1612">
        <v>10.890403811000001</v>
      </c>
      <c r="R1612">
        <v>10045</v>
      </c>
      <c r="S1612">
        <v>1.1741698620000001</v>
      </c>
    </row>
    <row r="1613" spans="14:19" x14ac:dyDescent="0.4">
      <c r="N1613">
        <v>10050</v>
      </c>
      <c r="O1613">
        <v>26.31546157</v>
      </c>
      <c r="P1613">
        <v>11080.4</v>
      </c>
      <c r="Q1613">
        <v>10.889900636</v>
      </c>
      <c r="R1613">
        <v>10050</v>
      </c>
      <c r="S1613">
        <v>1.1741342509999999</v>
      </c>
    </row>
    <row r="1614" spans="14:19" x14ac:dyDescent="0.4">
      <c r="N1614">
        <v>10055</v>
      </c>
      <c r="O1614">
        <v>26.315345199999999</v>
      </c>
      <c r="P1614">
        <v>11086.04</v>
      </c>
      <c r="Q1614">
        <v>10.889417079999999</v>
      </c>
      <c r="R1614">
        <v>10055</v>
      </c>
      <c r="S1614">
        <v>1.1741082679999999</v>
      </c>
    </row>
    <row r="1615" spans="14:19" x14ac:dyDescent="0.4">
      <c r="N1615">
        <v>10060</v>
      </c>
      <c r="O1615">
        <v>26.31518363</v>
      </c>
      <c r="P1615">
        <v>11091.68</v>
      </c>
      <c r="Q1615">
        <v>10.888956525999999</v>
      </c>
      <c r="R1615">
        <v>10060</v>
      </c>
      <c r="S1615">
        <v>1.17409125</v>
      </c>
    </row>
    <row r="1616" spans="14:19" x14ac:dyDescent="0.4">
      <c r="N1616">
        <v>10065</v>
      </c>
      <c r="O1616">
        <v>26.315089319999998</v>
      </c>
      <c r="P1616">
        <v>11097.32</v>
      </c>
      <c r="Q1616">
        <v>10.888521813000001</v>
      </c>
      <c r="R1616">
        <v>10065</v>
      </c>
      <c r="S1616">
        <v>1.1740825669999999</v>
      </c>
    </row>
    <row r="1617" spans="14:19" x14ac:dyDescent="0.4">
      <c r="N1617">
        <v>10070</v>
      </c>
      <c r="O1617">
        <v>26.314911389999999</v>
      </c>
      <c r="P1617">
        <v>11102.96</v>
      </c>
      <c r="Q1617">
        <v>10.888115141</v>
      </c>
      <c r="R1617">
        <v>10070</v>
      </c>
      <c r="S1617">
        <v>1.174082268</v>
      </c>
    </row>
    <row r="1618" spans="14:19" x14ac:dyDescent="0.4">
      <c r="N1618">
        <v>10075</v>
      </c>
      <c r="O1618">
        <v>26.314733449999999</v>
      </c>
      <c r="P1618">
        <v>11108.6</v>
      </c>
      <c r="Q1618">
        <v>10.887738017</v>
      </c>
      <c r="R1618">
        <v>10075</v>
      </c>
      <c r="S1618">
        <v>1.174089991</v>
      </c>
    </row>
    <row r="1619" spans="14:19" x14ac:dyDescent="0.4">
      <c r="N1619">
        <v>10080</v>
      </c>
      <c r="O1619">
        <v>26.31462776</v>
      </c>
      <c r="P1619">
        <v>11114.24</v>
      </c>
      <c r="Q1619">
        <v>10.887391225</v>
      </c>
      <c r="R1619">
        <v>10080</v>
      </c>
      <c r="S1619">
        <v>1.1741051490000001</v>
      </c>
    </row>
    <row r="1620" spans="14:19" x14ac:dyDescent="0.4">
      <c r="N1620">
        <v>10085</v>
      </c>
      <c r="O1620">
        <v>26.314599999999999</v>
      </c>
      <c r="P1620">
        <v>11119.88</v>
      </c>
      <c r="Q1620">
        <v>10.887074832</v>
      </c>
      <c r="R1620">
        <v>10085</v>
      </c>
      <c r="S1620">
        <v>1.174127726</v>
      </c>
    </row>
    <row r="1621" spans="14:19" x14ac:dyDescent="0.4">
      <c r="N1621">
        <v>10090</v>
      </c>
      <c r="O1621">
        <v>26.314599999999999</v>
      </c>
      <c r="P1621">
        <v>11125.52</v>
      </c>
      <c r="Q1621">
        <v>10.886788221</v>
      </c>
      <c r="R1621">
        <v>10090</v>
      </c>
      <c r="S1621">
        <v>1.174157603</v>
      </c>
    </row>
    <row r="1622" spans="14:19" x14ac:dyDescent="0.4">
      <c r="N1622">
        <v>10095</v>
      </c>
      <c r="O1622">
        <v>26.314639150000001</v>
      </c>
      <c r="P1622">
        <v>11131.16</v>
      </c>
      <c r="Q1622">
        <v>10.886530142</v>
      </c>
      <c r="R1622">
        <v>10095</v>
      </c>
      <c r="S1622">
        <v>1.17419443</v>
      </c>
    </row>
    <row r="1623" spans="14:19" x14ac:dyDescent="0.4">
      <c r="N1623">
        <v>10100</v>
      </c>
      <c r="O1623">
        <v>26.31475623</v>
      </c>
      <c r="P1623">
        <v>11136.8</v>
      </c>
      <c r="Q1623">
        <v>10.886298792</v>
      </c>
      <c r="R1623">
        <v>10100</v>
      </c>
      <c r="S1623">
        <v>1.1742375279999999</v>
      </c>
    </row>
    <row r="1624" spans="14:19" x14ac:dyDescent="0.4">
      <c r="N1624">
        <v>10105</v>
      </c>
      <c r="O1624">
        <v>26.31495125</v>
      </c>
      <c r="P1624">
        <v>11142.44</v>
      </c>
      <c r="Q1624">
        <v>10.886091895</v>
      </c>
      <c r="R1624">
        <v>10105</v>
      </c>
      <c r="S1624">
        <v>1.1742858620000001</v>
      </c>
    </row>
    <row r="1625" spans="14:19" x14ac:dyDescent="0.4">
      <c r="N1625">
        <v>10110</v>
      </c>
      <c r="O1625">
        <v>26.31521815</v>
      </c>
      <c r="P1625">
        <v>11148.08</v>
      </c>
      <c r="Q1625">
        <v>10.885906800000001</v>
      </c>
      <c r="R1625">
        <v>10110</v>
      </c>
      <c r="S1625">
        <v>1.174338069</v>
      </c>
    </row>
    <row r="1626" spans="14:19" x14ac:dyDescent="0.4">
      <c r="N1626">
        <v>10115</v>
      </c>
      <c r="O1626">
        <v>26.315485049999999</v>
      </c>
      <c r="P1626">
        <v>11153.72</v>
      </c>
      <c r="Q1626">
        <v>10.885740586000001</v>
      </c>
      <c r="R1626">
        <v>10115</v>
      </c>
      <c r="S1626">
        <v>1.1743925989999999</v>
      </c>
    </row>
    <row r="1627" spans="14:19" x14ac:dyDescent="0.4">
      <c r="N1627">
        <v>10120</v>
      </c>
      <c r="O1627">
        <v>26.31575196</v>
      </c>
      <c r="P1627">
        <v>11159.36</v>
      </c>
      <c r="Q1627">
        <v>10.885590171</v>
      </c>
      <c r="R1627">
        <v>10120</v>
      </c>
      <c r="S1627">
        <v>1.174447526</v>
      </c>
    </row>
    <row r="1628" spans="14:19" x14ac:dyDescent="0.4">
      <c r="N1628">
        <v>10125</v>
      </c>
      <c r="O1628">
        <v>26.31601886</v>
      </c>
      <c r="P1628">
        <v>11165</v>
      </c>
      <c r="Q1628">
        <v>10.885452430000001</v>
      </c>
      <c r="R1628">
        <v>10125</v>
      </c>
      <c r="S1628">
        <v>1.174501413</v>
      </c>
    </row>
    <row r="1629" spans="14:19" x14ac:dyDescent="0.4">
      <c r="N1629">
        <v>10130</v>
      </c>
      <c r="O1629">
        <v>26.31628577</v>
      </c>
      <c r="P1629">
        <v>11170.64</v>
      </c>
      <c r="Q1629">
        <v>10.885324315</v>
      </c>
      <c r="R1629">
        <v>10130</v>
      </c>
      <c r="S1629">
        <v>1.1745533530000001</v>
      </c>
    </row>
    <row r="1630" spans="14:19" x14ac:dyDescent="0.4">
      <c r="N1630">
        <v>10135</v>
      </c>
      <c r="O1630">
        <v>26.31655267</v>
      </c>
      <c r="P1630">
        <v>11176.28</v>
      </c>
      <c r="Q1630">
        <v>10.885202979000001</v>
      </c>
      <c r="R1630">
        <v>10135</v>
      </c>
      <c r="S1630">
        <v>1.174602798</v>
      </c>
    </row>
    <row r="1631" spans="14:19" x14ac:dyDescent="0.4">
      <c r="N1631">
        <v>10140</v>
      </c>
      <c r="O1631">
        <v>26.316700000000001</v>
      </c>
      <c r="P1631">
        <v>11181.92</v>
      </c>
      <c r="Q1631">
        <v>10.885085889999999</v>
      </c>
      <c r="R1631">
        <v>10140</v>
      </c>
      <c r="S1631">
        <v>1.174649496</v>
      </c>
    </row>
    <row r="1632" spans="14:19" x14ac:dyDescent="0.4">
      <c r="N1632">
        <v>10145</v>
      </c>
      <c r="O1632">
        <v>26.316700000000001</v>
      </c>
      <c r="P1632">
        <v>11187.56</v>
      </c>
      <c r="Q1632">
        <v>10.884970933</v>
      </c>
      <c r="R1632">
        <v>10145</v>
      </c>
      <c r="S1632">
        <v>1.1746933719999999</v>
      </c>
    </row>
    <row r="1633" spans="14:19" x14ac:dyDescent="0.4">
      <c r="N1633">
        <v>10150</v>
      </c>
      <c r="O1633">
        <v>26.316664410000001</v>
      </c>
      <c r="P1633">
        <v>11193.2</v>
      </c>
      <c r="Q1633">
        <v>10.884856484</v>
      </c>
      <c r="R1633">
        <v>10150</v>
      </c>
      <c r="S1633">
        <v>1.1747344019999999</v>
      </c>
    </row>
    <row r="1634" spans="14:19" x14ac:dyDescent="0.4">
      <c r="N1634">
        <v>10155</v>
      </c>
      <c r="O1634">
        <v>26.316472950000001</v>
      </c>
      <c r="P1634">
        <v>11198.84</v>
      </c>
      <c r="Q1634">
        <v>10.884741439000001</v>
      </c>
      <c r="R1634">
        <v>10155</v>
      </c>
      <c r="S1634">
        <v>1.174772481</v>
      </c>
    </row>
    <row r="1635" spans="14:19" x14ac:dyDescent="0.4">
      <c r="N1635">
        <v>10160</v>
      </c>
      <c r="O1635">
        <v>26.316117080000001</v>
      </c>
      <c r="P1635">
        <v>11204.48</v>
      </c>
      <c r="Q1635">
        <v>10.884625212</v>
      </c>
      <c r="R1635">
        <v>10160</v>
      </c>
      <c r="S1635">
        <v>1.174807087</v>
      </c>
    </row>
    <row r="1636" spans="14:19" x14ac:dyDescent="0.4">
      <c r="N1636">
        <v>10165</v>
      </c>
      <c r="O1636">
        <v>26.315591820000002</v>
      </c>
      <c r="P1636">
        <v>11210.12</v>
      </c>
      <c r="Q1636">
        <v>10.884507671</v>
      </c>
      <c r="R1636">
        <v>10165</v>
      </c>
      <c r="S1636">
        <v>1.174837355</v>
      </c>
    </row>
    <row r="1637" spans="14:19" x14ac:dyDescent="0.4">
      <c r="N1637">
        <v>10170</v>
      </c>
      <c r="O1637">
        <v>26.314837010000002</v>
      </c>
      <c r="P1637">
        <v>11215.76</v>
      </c>
      <c r="Q1637">
        <v>10.884389047000001</v>
      </c>
      <c r="R1637">
        <v>10170</v>
      </c>
      <c r="S1637">
        <v>1.1748627229999999</v>
      </c>
    </row>
    <row r="1638" spans="14:19" x14ac:dyDescent="0.4">
      <c r="N1638">
        <v>10175</v>
      </c>
      <c r="O1638">
        <v>26.313973669999999</v>
      </c>
      <c r="P1638">
        <v>11221.4</v>
      </c>
      <c r="Q1638">
        <v>10.884269792</v>
      </c>
      <c r="R1638">
        <v>10175</v>
      </c>
      <c r="S1638">
        <v>1.1748822910000001</v>
      </c>
    </row>
    <row r="1639" spans="14:19" x14ac:dyDescent="0.4">
      <c r="N1639">
        <v>10180</v>
      </c>
      <c r="O1639">
        <v>26.313032379999999</v>
      </c>
      <c r="P1639">
        <v>11227.04</v>
      </c>
      <c r="Q1639">
        <v>10.884150432</v>
      </c>
      <c r="R1639">
        <v>10180</v>
      </c>
      <c r="S1639">
        <v>1.17489522</v>
      </c>
    </row>
    <row r="1640" spans="14:19" x14ac:dyDescent="0.4">
      <c r="N1640">
        <v>10185</v>
      </c>
      <c r="O1640">
        <v>26.311932030000001</v>
      </c>
      <c r="P1640">
        <v>11232.68</v>
      </c>
      <c r="Q1640">
        <v>10.884031414000001</v>
      </c>
      <c r="R1640">
        <v>10185</v>
      </c>
      <c r="S1640">
        <v>1.1749008359999999</v>
      </c>
    </row>
    <row r="1641" spans="14:19" x14ac:dyDescent="0.4">
      <c r="N1641">
        <v>10190</v>
      </c>
      <c r="O1641">
        <v>26.310656940000001</v>
      </c>
      <c r="P1641">
        <v>11238.32</v>
      </c>
      <c r="Q1641">
        <v>10.883912955</v>
      </c>
      <c r="R1641">
        <v>10190</v>
      </c>
      <c r="S1641">
        <v>1.1748987040000001</v>
      </c>
    </row>
    <row r="1642" spans="14:19" x14ac:dyDescent="0.4">
      <c r="N1642">
        <v>10195</v>
      </c>
      <c r="O1642">
        <v>26.309322420000001</v>
      </c>
      <c r="P1642">
        <v>11243.96</v>
      </c>
      <c r="Q1642">
        <v>10.883794933000001</v>
      </c>
      <c r="R1642">
        <v>10195</v>
      </c>
      <c r="S1642">
        <v>1.174888664</v>
      </c>
    </row>
    <row r="1643" spans="14:19" x14ac:dyDescent="0.4">
      <c r="N1643">
        <v>10200</v>
      </c>
      <c r="O1643">
        <v>26.307980430000001</v>
      </c>
      <c r="P1643">
        <v>11249.6</v>
      </c>
      <c r="Q1643">
        <v>10.883676802</v>
      </c>
      <c r="R1643">
        <v>10200</v>
      </c>
      <c r="S1643">
        <v>1.17487082</v>
      </c>
    </row>
    <row r="1644" spans="14:19" x14ac:dyDescent="0.4">
      <c r="N1644">
        <v>10205</v>
      </c>
      <c r="O1644">
        <v>26.30655694</v>
      </c>
      <c r="P1644">
        <v>11255.24</v>
      </c>
      <c r="Q1644">
        <v>10.883557544</v>
      </c>
      <c r="R1644">
        <v>10205</v>
      </c>
      <c r="S1644">
        <v>1.1748451740000001</v>
      </c>
    </row>
    <row r="1645" spans="14:19" x14ac:dyDescent="0.4">
      <c r="N1645">
        <v>10210</v>
      </c>
      <c r="O1645">
        <v>26.30521886</v>
      </c>
      <c r="P1645">
        <v>11260.88</v>
      </c>
      <c r="Q1645">
        <v>10.883435664</v>
      </c>
      <c r="R1645">
        <v>10210</v>
      </c>
      <c r="S1645">
        <v>1.174811925</v>
      </c>
    </row>
    <row r="1646" spans="14:19" x14ac:dyDescent="0.4">
      <c r="N1646">
        <v>10215</v>
      </c>
      <c r="O1646">
        <v>26.30388434</v>
      </c>
      <c r="P1646">
        <v>11266.52</v>
      </c>
      <c r="Q1646">
        <v>10.883309206</v>
      </c>
      <c r="R1646">
        <v>10215</v>
      </c>
      <c r="S1646">
        <v>1.1747722309999999</v>
      </c>
    </row>
    <row r="1647" spans="14:19" x14ac:dyDescent="0.4">
      <c r="N1647">
        <v>10220</v>
      </c>
      <c r="O1647">
        <v>26.302613170000001</v>
      </c>
      <c r="P1647">
        <v>11272.16</v>
      </c>
      <c r="Q1647">
        <v>10.883175804</v>
      </c>
      <c r="R1647">
        <v>10220</v>
      </c>
      <c r="S1647">
        <v>1.174726401</v>
      </c>
    </row>
    <row r="1648" spans="14:19" x14ac:dyDescent="0.4">
      <c r="N1648">
        <v>10225</v>
      </c>
      <c r="O1648">
        <v>26.301472239999999</v>
      </c>
      <c r="P1648">
        <v>11277.8</v>
      </c>
      <c r="Q1648">
        <v>10.883032740000001</v>
      </c>
      <c r="R1648">
        <v>10225</v>
      </c>
      <c r="S1648">
        <v>1.174674542</v>
      </c>
    </row>
    <row r="1649" spans="14:19" x14ac:dyDescent="0.4">
      <c r="N1649">
        <v>10230</v>
      </c>
      <c r="O1649">
        <v>26.300445910000001</v>
      </c>
      <c r="P1649">
        <v>11283.44</v>
      </c>
      <c r="Q1649">
        <v>10.882877016</v>
      </c>
      <c r="R1649">
        <v>10230</v>
      </c>
      <c r="S1649">
        <v>1.1746165159999999</v>
      </c>
    </row>
    <row r="1650" spans="14:19" x14ac:dyDescent="0.4">
      <c r="N1650">
        <v>10235</v>
      </c>
      <c r="O1650">
        <v>26.29952776</v>
      </c>
      <c r="P1650">
        <v>11289.08</v>
      </c>
      <c r="Q1650">
        <v>10.882705435</v>
      </c>
      <c r="R1650">
        <v>10235</v>
      </c>
      <c r="S1650">
        <v>1.17455193</v>
      </c>
    </row>
    <row r="1651" spans="14:19" x14ac:dyDescent="0.4">
      <c r="N1651">
        <v>10240</v>
      </c>
      <c r="O1651">
        <v>26.29876548</v>
      </c>
      <c r="P1651">
        <v>11294.72</v>
      </c>
      <c r="Q1651">
        <v>10.882514685</v>
      </c>
      <c r="R1651">
        <v>10240</v>
      </c>
      <c r="S1651">
        <v>1.174480145</v>
      </c>
    </row>
    <row r="1652" spans="14:19" x14ac:dyDescent="0.4">
      <c r="N1652">
        <v>10245</v>
      </c>
      <c r="O1652">
        <v>26.298150889999999</v>
      </c>
      <c r="P1652">
        <v>11300.36</v>
      </c>
      <c r="Q1652">
        <v>10.882301432</v>
      </c>
      <c r="R1652">
        <v>10245</v>
      </c>
      <c r="S1652">
        <v>1.1744003190000001</v>
      </c>
    </row>
    <row r="1653" spans="14:19" x14ac:dyDescent="0.4">
      <c r="N1653">
        <v>10250</v>
      </c>
      <c r="O1653">
        <v>26.297617079999998</v>
      </c>
      <c r="P1653">
        <v>11306</v>
      </c>
      <c r="Q1653">
        <v>10.882062423000001</v>
      </c>
      <c r="R1653">
        <v>10250</v>
      </c>
      <c r="S1653">
        <v>1.1743111150000001</v>
      </c>
    </row>
    <row r="1654" spans="14:19" x14ac:dyDescent="0.4">
      <c r="N1654">
        <v>10255</v>
      </c>
      <c r="O1654">
        <v>26.297341639999999</v>
      </c>
      <c r="P1654">
        <v>11311.64</v>
      </c>
      <c r="Q1654">
        <v>10.881794595000001</v>
      </c>
      <c r="R1654">
        <v>10255</v>
      </c>
      <c r="S1654">
        <v>1.1742107159999999</v>
      </c>
    </row>
    <row r="1655" spans="14:19" x14ac:dyDescent="0.4">
      <c r="N1655">
        <v>10260</v>
      </c>
      <c r="O1655">
        <v>26.297074729999999</v>
      </c>
      <c r="P1655">
        <v>11317.28</v>
      </c>
      <c r="Q1655">
        <v>10.881495194999999</v>
      </c>
      <c r="R1655">
        <v>10260</v>
      </c>
      <c r="S1655">
        <v>1.1740994</v>
      </c>
    </row>
    <row r="1656" spans="14:19" x14ac:dyDescent="0.4">
      <c r="N1656">
        <v>10265</v>
      </c>
      <c r="O1656">
        <v>26.296935940000001</v>
      </c>
      <c r="P1656">
        <v>11322.92</v>
      </c>
      <c r="Q1656">
        <v>10.881161911</v>
      </c>
      <c r="R1656">
        <v>10265</v>
      </c>
      <c r="S1656">
        <v>1.173976812</v>
      </c>
    </row>
    <row r="1657" spans="14:19" x14ac:dyDescent="0.4">
      <c r="N1657">
        <v>10270</v>
      </c>
      <c r="O1657">
        <v>26.296793950000001</v>
      </c>
      <c r="P1657">
        <v>11328.56</v>
      </c>
      <c r="Q1657">
        <v>10.880792984999999</v>
      </c>
      <c r="R1657">
        <v>10270</v>
      </c>
      <c r="S1657">
        <v>1.1738429319999999</v>
      </c>
    </row>
    <row r="1658" spans="14:19" x14ac:dyDescent="0.4">
      <c r="N1658">
        <v>10275</v>
      </c>
      <c r="O1658">
        <v>26.296700000000001</v>
      </c>
      <c r="P1658">
        <v>11334.2</v>
      </c>
      <c r="Q1658">
        <v>10.880387324999999</v>
      </c>
      <c r="R1658">
        <v>10275</v>
      </c>
      <c r="S1658">
        <v>1.1736980260000001</v>
      </c>
    </row>
    <row r="1659" spans="14:19" x14ac:dyDescent="0.4">
      <c r="N1659">
        <v>10280</v>
      </c>
      <c r="O1659">
        <v>26.296700000000001</v>
      </c>
      <c r="P1659">
        <v>11339.84</v>
      </c>
      <c r="Q1659">
        <v>10.879944575</v>
      </c>
      <c r="R1659">
        <v>10280</v>
      </c>
      <c r="S1659">
        <v>1.1735425509999999</v>
      </c>
    </row>
    <row r="1660" spans="14:19" x14ac:dyDescent="0.4">
      <c r="N1660">
        <v>10285</v>
      </c>
      <c r="O1660">
        <v>26.296680070000001</v>
      </c>
      <c r="P1660">
        <v>11345.48</v>
      </c>
      <c r="Q1660">
        <v>10.879465143999999</v>
      </c>
      <c r="R1660">
        <v>10285</v>
      </c>
      <c r="S1660">
        <v>1.173377012</v>
      </c>
    </row>
    <row r="1661" spans="14:19" x14ac:dyDescent="0.4">
      <c r="N1661">
        <v>10290</v>
      </c>
      <c r="O1661">
        <v>26.29658221</v>
      </c>
      <c r="P1661">
        <v>11351.12</v>
      </c>
      <c r="Q1661">
        <v>10.878950183000001</v>
      </c>
      <c r="R1661">
        <v>10290</v>
      </c>
      <c r="S1661">
        <v>1.1732018120000001</v>
      </c>
    </row>
    <row r="1662" spans="14:19" x14ac:dyDescent="0.4">
      <c r="N1662">
        <v>10295</v>
      </c>
      <c r="O1662">
        <v>26.29640427</v>
      </c>
      <c r="P1662">
        <v>11356.76</v>
      </c>
      <c r="Q1662">
        <v>10.878401495</v>
      </c>
      <c r="R1662">
        <v>10295</v>
      </c>
      <c r="S1662">
        <v>1.17301685</v>
      </c>
    </row>
    <row r="1663" spans="14:19" x14ac:dyDescent="0.4">
      <c r="N1663">
        <v>10300</v>
      </c>
      <c r="O1663">
        <v>26.29622634</v>
      </c>
      <c r="P1663">
        <v>11362.4</v>
      </c>
      <c r="Q1663">
        <v>10.877821392</v>
      </c>
      <c r="R1663">
        <v>10300</v>
      </c>
      <c r="S1663">
        <v>1.172821017</v>
      </c>
    </row>
    <row r="1664" spans="14:19" x14ac:dyDescent="0.4">
      <c r="N1664">
        <v>10305</v>
      </c>
      <c r="O1664">
        <v>26.2960484</v>
      </c>
      <c r="P1664">
        <v>11368.04</v>
      </c>
      <c r="Q1664">
        <v>10.877212508</v>
      </c>
      <c r="R1664">
        <v>10305</v>
      </c>
      <c r="S1664">
        <v>1.172614823</v>
      </c>
    </row>
    <row r="1665" spans="14:19" x14ac:dyDescent="0.4">
      <c r="N1665">
        <v>10310</v>
      </c>
      <c r="O1665">
        <v>26.295740930000001</v>
      </c>
      <c r="P1665">
        <v>11373.68</v>
      </c>
      <c r="Q1665">
        <v>10.876577578999999</v>
      </c>
      <c r="R1665">
        <v>10310</v>
      </c>
      <c r="S1665">
        <v>1.1723975929999999</v>
      </c>
    </row>
    <row r="1666" spans="14:19" x14ac:dyDescent="0.4">
      <c r="N1666">
        <v>10315</v>
      </c>
      <c r="O1666">
        <v>26.29538505</v>
      </c>
      <c r="P1666">
        <v>11379.32</v>
      </c>
      <c r="Q1666">
        <v>10.875919231999999</v>
      </c>
      <c r="R1666">
        <v>10315</v>
      </c>
      <c r="S1666">
        <v>1.1721687329999999</v>
      </c>
    </row>
    <row r="1667" spans="14:19" x14ac:dyDescent="0.4">
      <c r="N1667">
        <v>10320</v>
      </c>
      <c r="O1667">
        <v>26.294986479999999</v>
      </c>
      <c r="P1667">
        <v>11384.96</v>
      </c>
      <c r="Q1667">
        <v>10.875239794000001</v>
      </c>
      <c r="R1667">
        <v>10320</v>
      </c>
      <c r="S1667">
        <v>1.1719278820000001</v>
      </c>
    </row>
    <row r="1668" spans="14:19" x14ac:dyDescent="0.4">
      <c r="N1668">
        <v>10325</v>
      </c>
      <c r="O1668">
        <v>26.294541639999998</v>
      </c>
      <c r="P1668">
        <v>11390.6</v>
      </c>
      <c r="Q1668">
        <v>10.874541148</v>
      </c>
      <c r="R1668">
        <v>10325</v>
      </c>
      <c r="S1668">
        <v>1.1716750380000001</v>
      </c>
    </row>
    <row r="1669" spans="14:19" x14ac:dyDescent="0.4">
      <c r="N1669">
        <v>10330</v>
      </c>
      <c r="O1669">
        <v>26.294096799999998</v>
      </c>
      <c r="P1669">
        <v>11396.24</v>
      </c>
      <c r="Q1669">
        <v>10.873824654</v>
      </c>
      <c r="R1669">
        <v>10330</v>
      </c>
      <c r="S1669">
        <v>1.171410608</v>
      </c>
    </row>
    <row r="1670" spans="14:19" x14ac:dyDescent="0.4">
      <c r="N1670">
        <v>10335</v>
      </c>
      <c r="O1670">
        <v>26.293642349999999</v>
      </c>
      <c r="P1670">
        <v>11401.88</v>
      </c>
      <c r="Q1670">
        <v>10.873091146</v>
      </c>
      <c r="R1670">
        <v>10335</v>
      </c>
      <c r="S1670">
        <v>1.1711353950000001</v>
      </c>
    </row>
    <row r="1671" spans="14:19" x14ac:dyDescent="0.4">
      <c r="N1671">
        <v>10340</v>
      </c>
      <c r="O1671">
        <v>26.293108539999999</v>
      </c>
      <c r="P1671">
        <v>11407.52</v>
      </c>
      <c r="Q1671">
        <v>10.872340982000001</v>
      </c>
      <c r="R1671">
        <v>10340</v>
      </c>
      <c r="S1671">
        <v>1.170850363</v>
      </c>
    </row>
    <row r="1672" spans="14:19" x14ac:dyDescent="0.4">
      <c r="N1672">
        <v>10345</v>
      </c>
      <c r="O1672">
        <v>26.292574729999998</v>
      </c>
      <c r="P1672">
        <v>11413.16</v>
      </c>
      <c r="Q1672">
        <v>10.871574153999999</v>
      </c>
      <c r="R1672">
        <v>10345</v>
      </c>
      <c r="S1672">
        <v>1.170556175</v>
      </c>
    </row>
    <row r="1673" spans="14:19" x14ac:dyDescent="0.4">
      <c r="N1673">
        <v>10350</v>
      </c>
      <c r="O1673">
        <v>26.292040929999999</v>
      </c>
      <c r="P1673">
        <v>11418.8</v>
      </c>
      <c r="Q1673">
        <v>10.870790416</v>
      </c>
      <c r="R1673">
        <v>10350</v>
      </c>
      <c r="S1673">
        <v>1.1702552390000001</v>
      </c>
    </row>
    <row r="1674" spans="14:19" x14ac:dyDescent="0.4">
      <c r="N1674">
        <v>10355</v>
      </c>
      <c r="O1674">
        <v>26.291572599999999</v>
      </c>
      <c r="P1674">
        <v>11424.44</v>
      </c>
      <c r="Q1674">
        <v>10.869989416999999</v>
      </c>
      <c r="R1674">
        <v>10355</v>
      </c>
      <c r="S1674">
        <v>1.169948596</v>
      </c>
    </row>
    <row r="1675" spans="14:19" x14ac:dyDescent="0.4">
      <c r="N1675">
        <v>10360</v>
      </c>
      <c r="O1675">
        <v>26.291073310000002</v>
      </c>
      <c r="P1675">
        <v>11430.08</v>
      </c>
      <c r="Q1675">
        <v>10.869170813</v>
      </c>
      <c r="R1675">
        <v>10360</v>
      </c>
      <c r="S1675">
        <v>1.169637118</v>
      </c>
    </row>
    <row r="1676" spans="14:19" x14ac:dyDescent="0.4">
      <c r="N1676">
        <v>10365</v>
      </c>
      <c r="O1676">
        <v>26.290582919999999</v>
      </c>
      <c r="P1676">
        <v>11435.72</v>
      </c>
      <c r="Q1676">
        <v>10.868334337</v>
      </c>
      <c r="R1676">
        <v>10365</v>
      </c>
      <c r="S1676">
        <v>1.1693215910000001</v>
      </c>
    </row>
    <row r="1677" spans="14:19" x14ac:dyDescent="0.4">
      <c r="N1677">
        <v>10370</v>
      </c>
      <c r="O1677">
        <v>26.290138079999998</v>
      </c>
      <c r="P1677">
        <v>11441.36</v>
      </c>
      <c r="Q1677">
        <v>10.867479823</v>
      </c>
      <c r="R1677">
        <v>10370</v>
      </c>
      <c r="S1677">
        <v>1.1690028320000001</v>
      </c>
    </row>
    <row r="1678" spans="14:19" x14ac:dyDescent="0.4">
      <c r="N1678">
        <v>10375</v>
      </c>
      <c r="O1678">
        <v>26.289714589999999</v>
      </c>
      <c r="P1678">
        <v>11447</v>
      </c>
      <c r="Q1678">
        <v>10.866607191</v>
      </c>
      <c r="R1678">
        <v>10375</v>
      </c>
      <c r="S1678">
        <v>1.1686818000000001</v>
      </c>
    </row>
    <row r="1679" spans="14:19" x14ac:dyDescent="0.4">
      <c r="N1679">
        <v>10380</v>
      </c>
      <c r="O1679">
        <v>26.289348400000002</v>
      </c>
      <c r="P1679">
        <v>11452.64</v>
      </c>
      <c r="Q1679">
        <v>10.865716382</v>
      </c>
      <c r="R1679">
        <v>10380</v>
      </c>
      <c r="S1679">
        <v>1.168359683</v>
      </c>
    </row>
    <row r="1680" spans="14:19" x14ac:dyDescent="0.4">
      <c r="N1680">
        <v>10385</v>
      </c>
      <c r="O1680">
        <v>26.288903560000001</v>
      </c>
      <c r="P1680">
        <v>11458.28</v>
      </c>
      <c r="Q1680">
        <v>10.864807293</v>
      </c>
      <c r="R1680">
        <v>10385</v>
      </c>
      <c r="S1680">
        <v>1.1680379400000001</v>
      </c>
    </row>
    <row r="1681" spans="14:19" x14ac:dyDescent="0.4">
      <c r="N1681">
        <v>10390</v>
      </c>
      <c r="O1681">
        <v>26.28854698</v>
      </c>
      <c r="P1681">
        <v>11463.92</v>
      </c>
      <c r="Q1681">
        <v>10.863879694</v>
      </c>
      <c r="R1681">
        <v>10390</v>
      </c>
      <c r="S1681">
        <v>1.167718756</v>
      </c>
    </row>
    <row r="1682" spans="14:19" x14ac:dyDescent="0.4">
      <c r="N1682">
        <v>10395</v>
      </c>
      <c r="O1682">
        <v>26.288191099999999</v>
      </c>
      <c r="P1682">
        <v>11469.56</v>
      </c>
      <c r="Q1682">
        <v>10.862933161999999</v>
      </c>
      <c r="R1682">
        <v>10395</v>
      </c>
      <c r="S1682">
        <v>1.167403639</v>
      </c>
    </row>
    <row r="1683" spans="14:19" x14ac:dyDescent="0.4">
      <c r="N1683">
        <v>10400</v>
      </c>
      <c r="O1683">
        <v>26.287901420000001</v>
      </c>
      <c r="P1683">
        <v>11475.2</v>
      </c>
      <c r="Q1683">
        <v>10.861967033999999</v>
      </c>
      <c r="R1683">
        <v>10400</v>
      </c>
      <c r="S1683">
        <v>1.167093835</v>
      </c>
    </row>
    <row r="1684" spans="14:19" x14ac:dyDescent="0.4">
      <c r="N1684">
        <v>10405</v>
      </c>
      <c r="O1684">
        <v>26.287579359999999</v>
      </c>
      <c r="P1684">
        <v>11480.84</v>
      </c>
      <c r="Q1684">
        <v>10.860980376000001</v>
      </c>
      <c r="R1684">
        <v>10405</v>
      </c>
      <c r="S1684">
        <v>1.166790204</v>
      </c>
    </row>
    <row r="1685" spans="14:19" x14ac:dyDescent="0.4">
      <c r="N1685">
        <v>10410</v>
      </c>
      <c r="O1685">
        <v>26.287267620000002</v>
      </c>
      <c r="P1685">
        <v>11486.48</v>
      </c>
      <c r="Q1685">
        <v>10.859971973</v>
      </c>
      <c r="R1685">
        <v>10410</v>
      </c>
      <c r="S1685">
        <v>1.166493236</v>
      </c>
    </row>
    <row r="1686" spans="14:19" x14ac:dyDescent="0.4">
      <c r="N1686">
        <v>10415</v>
      </c>
      <c r="O1686">
        <v>26.287000710000001</v>
      </c>
      <c r="P1686">
        <v>11492.12</v>
      </c>
      <c r="Q1686">
        <v>10.858940326000001</v>
      </c>
      <c r="R1686">
        <v>10415</v>
      </c>
      <c r="S1686">
        <v>1.1662031799999999</v>
      </c>
    </row>
    <row r="1687" spans="14:19" x14ac:dyDescent="0.4">
      <c r="N1687">
        <v>10420</v>
      </c>
      <c r="O1687">
        <v>26.286733810000001</v>
      </c>
      <c r="P1687">
        <v>11497.76</v>
      </c>
      <c r="Q1687">
        <v>10.857883641000001</v>
      </c>
      <c r="R1687">
        <v>10420</v>
      </c>
      <c r="S1687">
        <v>1.1659202129999999</v>
      </c>
    </row>
    <row r="1688" spans="14:19" x14ac:dyDescent="0.4">
      <c r="N1688">
        <v>10425</v>
      </c>
      <c r="O1688">
        <v>26.286477940000001</v>
      </c>
      <c r="P1688">
        <v>11503.4</v>
      </c>
      <c r="Q1688">
        <v>10.856799821999999</v>
      </c>
      <c r="R1688">
        <v>10425</v>
      </c>
      <c r="S1688">
        <v>1.165644642</v>
      </c>
    </row>
    <row r="1689" spans="14:19" x14ac:dyDescent="0.4">
      <c r="N1689">
        <v>10430</v>
      </c>
      <c r="O1689">
        <v>26.286300000000001</v>
      </c>
      <c r="P1689">
        <v>11509.04</v>
      </c>
      <c r="Q1689">
        <v>10.855686449</v>
      </c>
      <c r="R1689">
        <v>10430</v>
      </c>
      <c r="S1689">
        <v>1.1653770699999999</v>
      </c>
    </row>
    <row r="1690" spans="14:19" x14ac:dyDescent="0.4">
      <c r="N1690">
        <v>10435</v>
      </c>
      <c r="O1690">
        <v>26.28612206</v>
      </c>
      <c r="P1690">
        <v>11514.68</v>
      </c>
      <c r="Q1690">
        <v>10.854540752</v>
      </c>
      <c r="R1690">
        <v>10435</v>
      </c>
      <c r="S1690">
        <v>1.1651200079999999</v>
      </c>
    </row>
    <row r="1691" spans="14:19" x14ac:dyDescent="0.4">
      <c r="N1691">
        <v>10440</v>
      </c>
      <c r="O1691">
        <v>26.285944130000001</v>
      </c>
      <c r="P1691">
        <v>11520.32</v>
      </c>
      <c r="Q1691">
        <v>10.853359598000001</v>
      </c>
      <c r="R1691">
        <v>10440</v>
      </c>
      <c r="S1691">
        <v>1.1648736900000001</v>
      </c>
    </row>
    <row r="1692" spans="14:19" x14ac:dyDescent="0.4">
      <c r="N1692">
        <v>10445</v>
      </c>
      <c r="O1692">
        <v>26.285833100000001</v>
      </c>
      <c r="P1692">
        <v>11525.96</v>
      </c>
      <c r="Q1692">
        <v>10.852139484</v>
      </c>
      <c r="R1692">
        <v>10445</v>
      </c>
      <c r="S1692">
        <v>1.164639408</v>
      </c>
    </row>
    <row r="1693" spans="14:19" x14ac:dyDescent="0.4">
      <c r="N1693">
        <v>10450</v>
      </c>
      <c r="O1693">
        <v>26.285744130000001</v>
      </c>
      <c r="P1693">
        <v>11531.6</v>
      </c>
      <c r="Q1693">
        <v>10.850876573000001</v>
      </c>
      <c r="R1693">
        <v>10450</v>
      </c>
      <c r="S1693">
        <v>1.1644181659999999</v>
      </c>
    </row>
    <row r="1694" spans="14:19" x14ac:dyDescent="0.4">
      <c r="N1694">
        <v>10455</v>
      </c>
      <c r="O1694">
        <v>26.28561032</v>
      </c>
      <c r="P1694">
        <v>11537.24</v>
      </c>
      <c r="Q1694">
        <v>10.849566748000001</v>
      </c>
      <c r="R1694">
        <v>10455</v>
      </c>
      <c r="S1694">
        <v>1.164210567</v>
      </c>
    </row>
    <row r="1695" spans="14:19" x14ac:dyDescent="0.4">
      <c r="N1695">
        <v>10460</v>
      </c>
      <c r="O1695">
        <v>26.28543238</v>
      </c>
      <c r="P1695">
        <v>11542.88</v>
      </c>
      <c r="Q1695">
        <v>10.848205713</v>
      </c>
      <c r="R1695">
        <v>10460</v>
      </c>
      <c r="S1695">
        <v>1.1640168070000001</v>
      </c>
    </row>
    <row r="1696" spans="14:19" x14ac:dyDescent="0.4">
      <c r="N1696">
        <v>10465</v>
      </c>
      <c r="O1696">
        <v>26.285277220000001</v>
      </c>
      <c r="P1696">
        <v>11548.52</v>
      </c>
      <c r="Q1696">
        <v>10.846789114</v>
      </c>
      <c r="R1696">
        <v>10465</v>
      </c>
      <c r="S1696">
        <v>1.1638367700000001</v>
      </c>
    </row>
    <row r="1697" spans="14:19" x14ac:dyDescent="0.4">
      <c r="N1697">
        <v>10470</v>
      </c>
      <c r="O1697">
        <v>26.285176509999999</v>
      </c>
      <c r="P1697">
        <v>11554.16</v>
      </c>
      <c r="Q1697">
        <v>10.845312683</v>
      </c>
      <c r="R1697">
        <v>10470</v>
      </c>
      <c r="S1697">
        <v>1.163670196</v>
      </c>
    </row>
    <row r="1698" spans="14:19" x14ac:dyDescent="0.4">
      <c r="N1698">
        <v>10475</v>
      </c>
      <c r="O1698">
        <v>26.284997870000002</v>
      </c>
      <c r="P1698">
        <v>11559.8</v>
      </c>
      <c r="Q1698">
        <v>10.843772383999999</v>
      </c>
      <c r="R1698">
        <v>10475</v>
      </c>
      <c r="S1698">
        <v>1.163516888</v>
      </c>
    </row>
    <row r="1699" spans="14:19" x14ac:dyDescent="0.4">
      <c r="N1699">
        <v>10480</v>
      </c>
      <c r="O1699">
        <v>26.284730960000001</v>
      </c>
      <c r="P1699">
        <v>11565.44</v>
      </c>
      <c r="Q1699">
        <v>10.842164546999999</v>
      </c>
      <c r="R1699">
        <v>10480</v>
      </c>
      <c r="S1699">
        <v>1.16337873</v>
      </c>
    </row>
    <row r="1700" spans="14:19" x14ac:dyDescent="0.4">
      <c r="N1700">
        <v>10485</v>
      </c>
      <c r="O1700">
        <v>26.284385409999999</v>
      </c>
      <c r="P1700">
        <v>11571.08</v>
      </c>
      <c r="Q1700">
        <v>10.84048598</v>
      </c>
      <c r="R1700">
        <v>10485</v>
      </c>
      <c r="S1700">
        <v>1.163254572</v>
      </c>
    </row>
    <row r="1701" spans="14:19" x14ac:dyDescent="0.4">
      <c r="N1701">
        <v>10490</v>
      </c>
      <c r="O1701">
        <v>26.284029539999999</v>
      </c>
      <c r="P1701">
        <v>11576.72</v>
      </c>
      <c r="Q1701">
        <v>10.838734054</v>
      </c>
      <c r="R1701">
        <v>10490</v>
      </c>
      <c r="S1701">
        <v>1.1631448790000001</v>
      </c>
    </row>
    <row r="1702" spans="14:19" x14ac:dyDescent="0.4">
      <c r="N1702">
        <v>10495</v>
      </c>
      <c r="O1702">
        <v>26.2835605</v>
      </c>
      <c r="P1702">
        <v>11582.36</v>
      </c>
      <c r="Q1702">
        <v>10.836906746</v>
      </c>
      <c r="R1702">
        <v>10495</v>
      </c>
      <c r="S1702">
        <v>1.1630501280000001</v>
      </c>
    </row>
    <row r="1703" spans="14:19" x14ac:dyDescent="0.4">
      <c r="N1703">
        <v>10500</v>
      </c>
      <c r="O1703">
        <v>26.28302669</v>
      </c>
      <c r="P1703">
        <v>11588</v>
      </c>
      <c r="Q1703">
        <v>10.835002652</v>
      </c>
      <c r="R1703">
        <v>10500</v>
      </c>
      <c r="S1703">
        <v>1.162970528</v>
      </c>
    </row>
    <row r="1704" spans="14:19" x14ac:dyDescent="0.4">
      <c r="N1704">
        <v>10505</v>
      </c>
      <c r="O1704">
        <v>26.28245836</v>
      </c>
      <c r="P1704">
        <v>11593.64</v>
      </c>
      <c r="Q1704">
        <v>10.833020967</v>
      </c>
      <c r="R1704">
        <v>10505</v>
      </c>
      <c r="S1704">
        <v>1.1629059150000001</v>
      </c>
    </row>
    <row r="1705" spans="14:19" x14ac:dyDescent="0.4">
      <c r="N1705">
        <v>10510</v>
      </c>
      <c r="O1705">
        <v>26.2818121</v>
      </c>
      <c r="P1705">
        <v>11599.28</v>
      </c>
      <c r="Q1705">
        <v>10.830961436999999</v>
      </c>
      <c r="R1705">
        <v>10510</v>
      </c>
      <c r="S1705">
        <v>1.1628557479999999</v>
      </c>
    </row>
    <row r="1706" spans="14:19" x14ac:dyDescent="0.4">
      <c r="N1706">
        <v>10515</v>
      </c>
      <c r="O1706">
        <v>26.281087899999999</v>
      </c>
      <c r="P1706">
        <v>11604.92</v>
      </c>
      <c r="Q1706">
        <v>10.828824292</v>
      </c>
      <c r="R1706">
        <v>10515</v>
      </c>
      <c r="S1706">
        <v>1.1628191830000001</v>
      </c>
    </row>
    <row r="1707" spans="14:19" x14ac:dyDescent="0.4">
      <c r="N1707">
        <v>10520</v>
      </c>
      <c r="O1707">
        <v>26.280284340000001</v>
      </c>
      <c r="P1707">
        <v>11610.56</v>
      </c>
      <c r="Q1707">
        <v>10.826610175000001</v>
      </c>
      <c r="R1707">
        <v>10520</v>
      </c>
      <c r="S1707">
        <v>1.162795236</v>
      </c>
    </row>
    <row r="1708" spans="14:19" x14ac:dyDescent="0.4">
      <c r="N1708">
        <v>10525</v>
      </c>
      <c r="O1708">
        <v>26.279305690000001</v>
      </c>
      <c r="P1708">
        <v>11616.2</v>
      </c>
      <c r="Q1708">
        <v>10.824320058</v>
      </c>
      <c r="R1708">
        <v>10525</v>
      </c>
      <c r="S1708">
        <v>1.162784308</v>
      </c>
    </row>
    <row r="1709" spans="14:19" x14ac:dyDescent="0.4">
      <c r="N1709">
        <v>10530</v>
      </c>
      <c r="O1709">
        <v>26.278327050000001</v>
      </c>
      <c r="P1709">
        <v>11621.84</v>
      </c>
      <c r="Q1709">
        <v>10.821955178</v>
      </c>
      <c r="R1709">
        <v>10530</v>
      </c>
      <c r="S1709">
        <v>1.162784458</v>
      </c>
    </row>
    <row r="1710" spans="14:19" x14ac:dyDescent="0.4">
      <c r="N1710">
        <v>10535</v>
      </c>
      <c r="O1710">
        <v>26.27728007</v>
      </c>
      <c r="P1710">
        <v>11627.48</v>
      </c>
      <c r="Q1710">
        <v>10.81951698</v>
      </c>
      <c r="R1710">
        <v>10535</v>
      </c>
      <c r="S1710">
        <v>1.1627952239999999</v>
      </c>
    </row>
    <row r="1711" spans="14:19" x14ac:dyDescent="0.4">
      <c r="N1711">
        <v>10540</v>
      </c>
      <c r="O1711">
        <v>26.276155159999998</v>
      </c>
      <c r="P1711">
        <v>11633.12</v>
      </c>
      <c r="Q1711">
        <v>10.817007090000001</v>
      </c>
      <c r="R1711">
        <v>10540</v>
      </c>
      <c r="S1711">
        <v>1.16281659</v>
      </c>
    </row>
    <row r="1712" spans="14:19" x14ac:dyDescent="0.4">
      <c r="N1712">
        <v>10545</v>
      </c>
      <c r="O1712">
        <v>26.27495231</v>
      </c>
      <c r="P1712">
        <v>11638.76</v>
      </c>
      <c r="Q1712">
        <v>10.814427308999999</v>
      </c>
      <c r="R1712">
        <v>10545</v>
      </c>
      <c r="S1712">
        <v>1.1628486790000001</v>
      </c>
    </row>
    <row r="1713" spans="14:19" x14ac:dyDescent="0.4">
      <c r="N1713">
        <v>10550</v>
      </c>
      <c r="O1713">
        <v>26.27370676</v>
      </c>
      <c r="P1713">
        <v>11644.4</v>
      </c>
      <c r="Q1713">
        <v>10.811779637000001</v>
      </c>
      <c r="R1713">
        <v>10550</v>
      </c>
      <c r="S1713">
        <v>1.1628916739999999</v>
      </c>
    </row>
    <row r="1714" spans="14:19" x14ac:dyDescent="0.4">
      <c r="N1714">
        <v>10555</v>
      </c>
      <c r="O1714">
        <v>26.272412809999999</v>
      </c>
      <c r="P1714">
        <v>11650.04</v>
      </c>
      <c r="Q1714">
        <v>10.809066307</v>
      </c>
      <c r="R1714">
        <v>10555</v>
      </c>
      <c r="S1714">
        <v>1.162945747</v>
      </c>
    </row>
    <row r="1715" spans="14:19" x14ac:dyDescent="0.4">
      <c r="N1715">
        <v>10560</v>
      </c>
      <c r="O1715">
        <v>26.270989320000002</v>
      </c>
      <c r="P1715">
        <v>11655.68</v>
      </c>
      <c r="Q1715">
        <v>10.806289841</v>
      </c>
      <c r="R1715">
        <v>10560</v>
      </c>
      <c r="S1715">
        <v>1.1630110339999999</v>
      </c>
    </row>
    <row r="1716" spans="14:19" x14ac:dyDescent="0.4">
      <c r="N1716">
        <v>10565</v>
      </c>
      <c r="O1716">
        <v>26.269565839999999</v>
      </c>
      <c r="P1716">
        <v>11661.32</v>
      </c>
      <c r="Q1716">
        <v>10.803453097</v>
      </c>
      <c r="R1716">
        <v>10565</v>
      </c>
      <c r="S1716">
        <v>1.163087639</v>
      </c>
    </row>
    <row r="1717" spans="14:19" x14ac:dyDescent="0.4">
      <c r="N1717">
        <v>10570</v>
      </c>
      <c r="O1717">
        <v>26.268142350000002</v>
      </c>
      <c r="P1717">
        <v>11666.96</v>
      </c>
      <c r="Q1717">
        <v>10.800559310000001</v>
      </c>
      <c r="R1717">
        <v>10570</v>
      </c>
      <c r="S1717">
        <v>1.1631769750000001</v>
      </c>
    </row>
    <row r="1718" spans="14:19" x14ac:dyDescent="0.4">
      <c r="N1718">
        <v>10575</v>
      </c>
      <c r="O1718">
        <v>26.266638789999998</v>
      </c>
      <c r="P1718">
        <v>11672.6</v>
      </c>
      <c r="Q1718">
        <v>10.797612114</v>
      </c>
      <c r="R1718">
        <v>10575</v>
      </c>
      <c r="S1718">
        <v>1.1632781430000001</v>
      </c>
    </row>
    <row r="1719" spans="14:19" x14ac:dyDescent="0.4">
      <c r="N1719">
        <v>10580</v>
      </c>
      <c r="O1719">
        <v>26.265126339999998</v>
      </c>
      <c r="P1719">
        <v>11678.24</v>
      </c>
      <c r="Q1719">
        <v>10.794615544999999</v>
      </c>
      <c r="R1719">
        <v>10580</v>
      </c>
      <c r="S1719">
        <v>1.1633908129999999</v>
      </c>
    </row>
    <row r="1720" spans="14:19" x14ac:dyDescent="0.4">
      <c r="N1720">
        <v>10585</v>
      </c>
      <c r="O1720">
        <v>26.263555870000001</v>
      </c>
      <c r="P1720">
        <v>11683.88</v>
      </c>
      <c r="Q1720">
        <v>10.791574036</v>
      </c>
      <c r="R1720">
        <v>10585</v>
      </c>
      <c r="S1720">
        <v>1.1635148049999999</v>
      </c>
    </row>
    <row r="1721" spans="14:19" x14ac:dyDescent="0.4">
      <c r="N1721">
        <v>10590</v>
      </c>
      <c r="O1721">
        <v>26.262001420000001</v>
      </c>
      <c r="P1721">
        <v>11689.52</v>
      </c>
      <c r="Q1721">
        <v>10.788492395</v>
      </c>
      <c r="R1721">
        <v>10590</v>
      </c>
      <c r="S1721">
        <v>1.16364972</v>
      </c>
    </row>
    <row r="1722" spans="14:19" x14ac:dyDescent="0.4">
      <c r="N1722">
        <v>10595</v>
      </c>
      <c r="O1722">
        <v>26.260524910000001</v>
      </c>
      <c r="P1722">
        <v>11695.16</v>
      </c>
      <c r="Q1722">
        <v>10.785375793</v>
      </c>
      <c r="R1722">
        <v>10595</v>
      </c>
      <c r="S1722">
        <v>1.1637949379999999</v>
      </c>
    </row>
    <row r="1723" spans="14:19" x14ac:dyDescent="0.4">
      <c r="N1723">
        <v>10600</v>
      </c>
      <c r="O1723">
        <v>26.25907651</v>
      </c>
      <c r="P1723">
        <v>11700.8</v>
      </c>
      <c r="Q1723">
        <v>10.782229761</v>
      </c>
      <c r="R1723">
        <v>10600</v>
      </c>
      <c r="S1723">
        <v>1.1639496709999999</v>
      </c>
    </row>
    <row r="1724" spans="14:19" x14ac:dyDescent="0.4">
      <c r="N1724">
        <v>10605</v>
      </c>
      <c r="O1724">
        <v>26.257577940000001</v>
      </c>
      <c r="P1724">
        <v>11706.44</v>
      </c>
      <c r="Q1724">
        <v>10.779060206</v>
      </c>
      <c r="R1724">
        <v>10605</v>
      </c>
      <c r="S1724">
        <v>1.164113068</v>
      </c>
    </row>
    <row r="1725" spans="14:19" x14ac:dyDescent="0.4">
      <c r="N1725">
        <v>10610</v>
      </c>
      <c r="O1725">
        <v>26.256157300000002</v>
      </c>
      <c r="P1725">
        <v>11712.08</v>
      </c>
      <c r="Q1725">
        <v>10.775873442</v>
      </c>
      <c r="R1725">
        <v>10610</v>
      </c>
      <c r="S1725">
        <v>1.1642843709999999</v>
      </c>
    </row>
    <row r="1726" spans="14:19" x14ac:dyDescent="0.4">
      <c r="N1726">
        <v>10615</v>
      </c>
      <c r="O1726">
        <v>26.254822780000001</v>
      </c>
      <c r="P1726">
        <v>11717.72</v>
      </c>
      <c r="Q1726">
        <v>10.772676233</v>
      </c>
      <c r="R1726">
        <v>10615</v>
      </c>
      <c r="S1726">
        <v>1.1644638460000001</v>
      </c>
    </row>
    <row r="1727" spans="14:19" x14ac:dyDescent="0.4">
      <c r="N1727">
        <v>10620</v>
      </c>
      <c r="O1727">
        <v>26.253569039999999</v>
      </c>
      <c r="P1727">
        <v>11723.36</v>
      </c>
      <c r="Q1727">
        <v>10.769475847000001</v>
      </c>
      <c r="R1727">
        <v>10620</v>
      </c>
      <c r="S1727">
        <v>1.1646510000000001</v>
      </c>
    </row>
    <row r="1728" spans="14:19" x14ac:dyDescent="0.4">
      <c r="N1728">
        <v>10625</v>
      </c>
      <c r="O1728">
        <v>26.25239324</v>
      </c>
      <c r="P1728">
        <v>11729</v>
      </c>
      <c r="Q1728">
        <v>10.766280097999999</v>
      </c>
      <c r="R1728">
        <v>10625</v>
      </c>
      <c r="S1728">
        <v>1.1648460629999999</v>
      </c>
    </row>
    <row r="1729" spans="14:19" x14ac:dyDescent="0.4">
      <c r="N1729">
        <v>10630</v>
      </c>
      <c r="O1729">
        <v>26.25135409</v>
      </c>
      <c r="P1729">
        <v>11734.64</v>
      </c>
      <c r="Q1729">
        <v>10.763097372000001</v>
      </c>
      <c r="R1729">
        <v>10630</v>
      </c>
      <c r="S1729">
        <v>1.1650498039999999</v>
      </c>
    </row>
    <row r="1730" spans="14:19" x14ac:dyDescent="0.4">
      <c r="N1730">
        <v>10635</v>
      </c>
      <c r="O1730">
        <v>26.250423130000001</v>
      </c>
      <c r="P1730">
        <v>11740.28</v>
      </c>
      <c r="Q1730">
        <v>10.759936629</v>
      </c>
      <c r="R1730">
        <v>10635</v>
      </c>
      <c r="S1730">
        <v>1.1652631019999999</v>
      </c>
    </row>
    <row r="1731" spans="14:19" x14ac:dyDescent="0.4">
      <c r="N1731">
        <v>10640</v>
      </c>
      <c r="O1731">
        <v>26.249606759999999</v>
      </c>
      <c r="P1731">
        <v>11745.92</v>
      </c>
      <c r="Q1731">
        <v>10.756807372000001</v>
      </c>
      <c r="R1731">
        <v>10640</v>
      </c>
      <c r="S1731">
        <v>1.1654867719999999</v>
      </c>
    </row>
    <row r="1732" spans="14:19" x14ac:dyDescent="0.4">
      <c r="N1732">
        <v>10645</v>
      </c>
      <c r="O1732">
        <v>26.24894626</v>
      </c>
      <c r="P1732">
        <v>11751.56</v>
      </c>
      <c r="Q1732">
        <v>10.753719583000001</v>
      </c>
      <c r="R1732">
        <v>10645</v>
      </c>
      <c r="S1732">
        <v>1.165721416</v>
      </c>
    </row>
    <row r="1733" spans="14:19" x14ac:dyDescent="0.4">
      <c r="N1733">
        <v>10650</v>
      </c>
      <c r="O1733">
        <v>26.248441639999999</v>
      </c>
      <c r="P1733">
        <v>11757.2</v>
      </c>
      <c r="Q1733">
        <v>10.750683630999999</v>
      </c>
      <c r="R1733">
        <v>10650</v>
      </c>
      <c r="S1733">
        <v>1.1659672999999999</v>
      </c>
    </row>
    <row r="1734" spans="14:19" x14ac:dyDescent="0.4">
      <c r="N1734">
        <v>10655</v>
      </c>
      <c r="O1734">
        <v>26.248089319999998</v>
      </c>
      <c r="P1734">
        <v>11762.84</v>
      </c>
      <c r="Q1734">
        <v>10.747710143999999</v>
      </c>
      <c r="R1734">
        <v>10655</v>
      </c>
      <c r="S1734">
        <v>1.1662242840000001</v>
      </c>
    </row>
    <row r="1735" spans="14:19" x14ac:dyDescent="0.4">
      <c r="N1735">
        <v>10660</v>
      </c>
      <c r="O1735">
        <v>26.247822419999999</v>
      </c>
      <c r="P1735">
        <v>11768.48</v>
      </c>
      <c r="Q1735">
        <v>10.744809872999999</v>
      </c>
      <c r="R1735">
        <v>10660</v>
      </c>
      <c r="S1735">
        <v>1.1664927030000001</v>
      </c>
    </row>
    <row r="1736" spans="14:19" x14ac:dyDescent="0.4">
      <c r="N1736">
        <v>10665</v>
      </c>
      <c r="O1736">
        <v>26.247637009999998</v>
      </c>
      <c r="P1736">
        <v>11774.12</v>
      </c>
      <c r="Q1736">
        <v>10.741993528</v>
      </c>
      <c r="R1736">
        <v>10665</v>
      </c>
      <c r="S1736">
        <v>1.166770844</v>
      </c>
    </row>
    <row r="1737" spans="14:19" x14ac:dyDescent="0.4">
      <c r="N1737">
        <v>10670</v>
      </c>
      <c r="O1737">
        <v>26.247670459999998</v>
      </c>
      <c r="P1737">
        <v>11779.76</v>
      </c>
      <c r="Q1737">
        <v>10.739271616</v>
      </c>
      <c r="R1737">
        <v>10670</v>
      </c>
      <c r="S1737">
        <v>1.167057059</v>
      </c>
    </row>
    <row r="1738" spans="14:19" x14ac:dyDescent="0.4">
      <c r="N1738">
        <v>10675</v>
      </c>
      <c r="O1738">
        <v>26.247818859999999</v>
      </c>
      <c r="P1738">
        <v>11785.4</v>
      </c>
      <c r="Q1738">
        <v>10.736654277</v>
      </c>
      <c r="R1738">
        <v>10675</v>
      </c>
      <c r="S1738">
        <v>1.1673502019999999</v>
      </c>
    </row>
    <row r="1739" spans="14:19" x14ac:dyDescent="0.4">
      <c r="N1739">
        <v>10680</v>
      </c>
      <c r="O1739">
        <v>26.2480452</v>
      </c>
      <c r="P1739">
        <v>11791.04</v>
      </c>
      <c r="Q1739">
        <v>10.734151124</v>
      </c>
      <c r="R1739">
        <v>10680</v>
      </c>
      <c r="S1739">
        <v>1.167649274</v>
      </c>
    </row>
    <row r="1740" spans="14:19" x14ac:dyDescent="0.4">
      <c r="N1740">
        <v>10685</v>
      </c>
      <c r="O1740">
        <v>26.248349470000001</v>
      </c>
      <c r="P1740">
        <v>11796.68</v>
      </c>
      <c r="Q1740">
        <v>10.731771096999999</v>
      </c>
      <c r="R1740">
        <v>10685</v>
      </c>
      <c r="S1740">
        <v>1.167953504</v>
      </c>
    </row>
    <row r="1741" spans="14:19" x14ac:dyDescent="0.4">
      <c r="N1741">
        <v>10690</v>
      </c>
      <c r="O1741">
        <v>26.248731670000002</v>
      </c>
      <c r="P1741">
        <v>11802.32</v>
      </c>
      <c r="Q1741">
        <v>10.729522326</v>
      </c>
      <c r="R1741">
        <v>10690</v>
      </c>
      <c r="S1741">
        <v>1.1682623700000001</v>
      </c>
    </row>
    <row r="1742" spans="14:19" x14ac:dyDescent="0.4">
      <c r="N1742">
        <v>10695</v>
      </c>
      <c r="O1742">
        <v>26.24919182</v>
      </c>
      <c r="P1742">
        <v>11807.96</v>
      </c>
      <c r="Q1742">
        <v>10.727412017000001</v>
      </c>
      <c r="R1742">
        <v>10695</v>
      </c>
      <c r="S1742">
        <v>1.1685755920000001</v>
      </c>
    </row>
    <row r="1743" spans="14:19" x14ac:dyDescent="0.4">
      <c r="N1743">
        <v>10700</v>
      </c>
      <c r="O1743">
        <v>26.24972562</v>
      </c>
      <c r="P1743">
        <v>11813.6</v>
      </c>
      <c r="Q1743">
        <v>10.725446344</v>
      </c>
      <c r="R1743">
        <v>10700</v>
      </c>
      <c r="S1743">
        <v>1.1688930689999999</v>
      </c>
    </row>
    <row r="1744" spans="14:19" x14ac:dyDescent="0.4">
      <c r="N1744">
        <v>10705</v>
      </c>
      <c r="O1744">
        <v>26.25025943</v>
      </c>
      <c r="P1744">
        <v>11819.24</v>
      </c>
      <c r="Q1744">
        <v>10.723630356999999</v>
      </c>
      <c r="R1744">
        <v>10705</v>
      </c>
      <c r="S1744">
        <v>1.1692151609999999</v>
      </c>
    </row>
    <row r="1745" spans="14:19" x14ac:dyDescent="0.4">
      <c r="N1745">
        <v>10710</v>
      </c>
      <c r="O1745">
        <v>26.25079324</v>
      </c>
      <c r="P1745">
        <v>11824.88</v>
      </c>
      <c r="Q1745">
        <v>10.721967896000001</v>
      </c>
      <c r="R1745">
        <v>10710</v>
      </c>
      <c r="S1745">
        <v>1.1695416839999999</v>
      </c>
    </row>
    <row r="1746" spans="14:19" x14ac:dyDescent="0.4">
      <c r="N1746">
        <v>10715</v>
      </c>
      <c r="O1746">
        <v>26.25132705</v>
      </c>
      <c r="P1746">
        <v>11830.52</v>
      </c>
      <c r="Q1746">
        <v>10.720461521000001</v>
      </c>
      <c r="R1746">
        <v>10715</v>
      </c>
      <c r="S1746">
        <v>1.1698722340000001</v>
      </c>
    </row>
    <row r="1747" spans="14:19" x14ac:dyDescent="0.4">
      <c r="N1747">
        <v>10720</v>
      </c>
      <c r="O1747">
        <v>26.25186085</v>
      </c>
      <c r="P1747">
        <v>11836.16</v>
      </c>
      <c r="Q1747">
        <v>10.71911244</v>
      </c>
      <c r="R1747">
        <v>10720</v>
      </c>
      <c r="S1747">
        <v>1.170206477</v>
      </c>
    </row>
    <row r="1748" spans="14:19" x14ac:dyDescent="0.4">
      <c r="N1748">
        <v>10725</v>
      </c>
      <c r="O1748">
        <v>26.25239466</v>
      </c>
      <c r="P1748">
        <v>11841.8</v>
      </c>
      <c r="Q1748">
        <v>10.717920462</v>
      </c>
      <c r="R1748">
        <v>10725</v>
      </c>
      <c r="S1748">
        <v>1.170543917</v>
      </c>
    </row>
    <row r="1749" spans="14:19" x14ac:dyDescent="0.4">
      <c r="N1749">
        <v>10730</v>
      </c>
      <c r="O1749">
        <v>26.252852310000002</v>
      </c>
      <c r="P1749">
        <v>11847.44</v>
      </c>
      <c r="Q1749">
        <v>10.716883969</v>
      </c>
      <c r="R1749">
        <v>10730</v>
      </c>
      <c r="S1749">
        <v>1.170883898</v>
      </c>
    </row>
    <row r="1750" spans="14:19" x14ac:dyDescent="0.4">
      <c r="N1750">
        <v>10735</v>
      </c>
      <c r="O1750">
        <v>26.253181139999999</v>
      </c>
      <c r="P1750">
        <v>11853.08</v>
      </c>
      <c r="Q1750">
        <v>10.715999925</v>
      </c>
      <c r="R1750">
        <v>10735</v>
      </c>
      <c r="S1750">
        <v>1.1712256489999999</v>
      </c>
    </row>
    <row r="1751" spans="14:19" x14ac:dyDescent="0.4">
      <c r="N1751">
        <v>10740</v>
      </c>
      <c r="O1751">
        <v>26.253432029999999</v>
      </c>
      <c r="P1751">
        <v>11858.72</v>
      </c>
      <c r="Q1751">
        <v>10.715263923</v>
      </c>
      <c r="R1751">
        <v>10740</v>
      </c>
      <c r="S1751">
        <v>1.1715683290000001</v>
      </c>
    </row>
    <row r="1752" spans="14:19" x14ac:dyDescent="0.4">
      <c r="N1752">
        <v>10745</v>
      </c>
      <c r="O1752">
        <v>26.253604979999999</v>
      </c>
      <c r="P1752">
        <v>11864.36</v>
      </c>
      <c r="Q1752">
        <v>10.714670292999999</v>
      </c>
      <c r="R1752">
        <v>10745</v>
      </c>
      <c r="S1752">
        <v>1.171911106</v>
      </c>
    </row>
    <row r="1753" spans="14:19" x14ac:dyDescent="0.4">
      <c r="N1753">
        <v>10750</v>
      </c>
      <c r="O1753">
        <v>26.253693949999999</v>
      </c>
      <c r="P1753">
        <v>11870</v>
      </c>
      <c r="Q1753">
        <v>10.71421226</v>
      </c>
      <c r="R1753">
        <v>10750</v>
      </c>
      <c r="S1753">
        <v>1.1722531519999999</v>
      </c>
    </row>
    <row r="1754" spans="14:19" x14ac:dyDescent="0.4">
      <c r="N1754">
        <v>10755</v>
      </c>
      <c r="O1754">
        <v>26.253617080000001</v>
      </c>
      <c r="P1754">
        <v>11875.64</v>
      </c>
      <c r="Q1754">
        <v>10.713882168</v>
      </c>
      <c r="R1754">
        <v>10755</v>
      </c>
      <c r="S1754">
        <v>1.172593894</v>
      </c>
    </row>
    <row r="1755" spans="14:19" x14ac:dyDescent="0.4">
      <c r="N1755">
        <v>10760</v>
      </c>
      <c r="O1755">
        <v>26.25338434</v>
      </c>
      <c r="P1755">
        <v>11881.28</v>
      </c>
      <c r="Q1755">
        <v>10.713671742000001</v>
      </c>
      <c r="R1755">
        <v>10760</v>
      </c>
      <c r="S1755">
        <v>1.172933198</v>
      </c>
    </row>
    <row r="1756" spans="14:19" x14ac:dyDescent="0.4">
      <c r="N1756">
        <v>10765</v>
      </c>
      <c r="O1756">
        <v>26.253056579999999</v>
      </c>
      <c r="P1756">
        <v>11886.92</v>
      </c>
      <c r="Q1756">
        <v>10.713572393</v>
      </c>
      <c r="R1756">
        <v>10765</v>
      </c>
      <c r="S1756">
        <v>1.1732710319999999</v>
      </c>
    </row>
    <row r="1757" spans="14:19" x14ac:dyDescent="0.4">
      <c r="N1757">
        <v>10770</v>
      </c>
      <c r="O1757">
        <v>26.252650890000002</v>
      </c>
      <c r="P1757">
        <v>11892.56</v>
      </c>
      <c r="Q1757">
        <v>10.713575540000001</v>
      </c>
      <c r="R1757">
        <v>10770</v>
      </c>
      <c r="S1757">
        <v>1.1736073629999999</v>
      </c>
    </row>
    <row r="1758" spans="14:19" x14ac:dyDescent="0.4">
      <c r="N1758">
        <v>10775</v>
      </c>
      <c r="O1758">
        <v>26.252128469999999</v>
      </c>
      <c r="P1758">
        <v>11898.2</v>
      </c>
      <c r="Q1758">
        <v>10.713672925999999</v>
      </c>
      <c r="R1758">
        <v>10775</v>
      </c>
      <c r="S1758">
        <v>1.1739420089999999</v>
      </c>
    </row>
    <row r="1759" spans="14:19" x14ac:dyDescent="0.4">
      <c r="N1759">
        <v>10780</v>
      </c>
      <c r="O1759">
        <v>26.251477940000001</v>
      </c>
      <c r="P1759">
        <v>11903.84</v>
      </c>
      <c r="Q1759">
        <v>10.713856914999999</v>
      </c>
      <c r="R1759">
        <v>10780</v>
      </c>
      <c r="S1759">
        <v>1.174274496</v>
      </c>
    </row>
    <row r="1760" spans="14:19" x14ac:dyDescent="0.4">
      <c r="N1760">
        <v>10785</v>
      </c>
      <c r="O1760">
        <v>26.25073274</v>
      </c>
      <c r="P1760">
        <v>11909.48</v>
      </c>
      <c r="Q1760">
        <v>10.714120750999999</v>
      </c>
      <c r="R1760">
        <v>10785</v>
      </c>
      <c r="S1760">
        <v>1.1746039930000001</v>
      </c>
    </row>
    <row r="1761" spans="14:19" x14ac:dyDescent="0.4">
      <c r="N1761">
        <v>10790</v>
      </c>
      <c r="O1761">
        <v>26.249837370000002</v>
      </c>
      <c r="P1761">
        <v>11915.12</v>
      </c>
      <c r="Q1761">
        <v>10.714458756000001</v>
      </c>
      <c r="R1761">
        <v>10790</v>
      </c>
      <c r="S1761">
        <v>1.174929323</v>
      </c>
    </row>
    <row r="1762" spans="14:19" x14ac:dyDescent="0.4">
      <c r="N1762">
        <v>10795</v>
      </c>
      <c r="O1762">
        <v>26.248858720000001</v>
      </c>
      <c r="P1762">
        <v>11920.76</v>
      </c>
      <c r="Q1762">
        <v>10.714866483</v>
      </c>
      <c r="R1762">
        <v>10795</v>
      </c>
      <c r="S1762">
        <v>1.175248606</v>
      </c>
    </row>
    <row r="1763" spans="14:19" x14ac:dyDescent="0.4">
      <c r="N1763">
        <v>10800</v>
      </c>
      <c r="O1763">
        <v>26.2479637</v>
      </c>
      <c r="P1763">
        <v>11926.4</v>
      </c>
      <c r="Q1763">
        <v>10.715340785</v>
      </c>
      <c r="R1763">
        <v>10800</v>
      </c>
      <c r="S1763">
        <v>1.17556024</v>
      </c>
    </row>
    <row r="1764" spans="14:19" x14ac:dyDescent="0.4">
      <c r="N1764">
        <v>10805</v>
      </c>
      <c r="O1764">
        <v>26.24700142</v>
      </c>
      <c r="P1764">
        <v>11932.04</v>
      </c>
      <c r="Q1764">
        <v>10.715879829</v>
      </c>
      <c r="R1764">
        <v>10805</v>
      </c>
      <c r="S1764">
        <v>1.175863909</v>
      </c>
    </row>
    <row r="1765" spans="14:19" x14ac:dyDescent="0.4">
      <c r="N1765">
        <v>10810</v>
      </c>
      <c r="O1765">
        <v>26.245961210000001</v>
      </c>
      <c r="P1765">
        <v>11937.68</v>
      </c>
      <c r="Q1765">
        <v>10.716483053999999</v>
      </c>
      <c r="R1765">
        <v>10810</v>
      </c>
      <c r="S1765">
        <v>1.1761594799999999</v>
      </c>
    </row>
    <row r="1766" spans="14:19" x14ac:dyDescent="0.4">
      <c r="N1766">
        <v>10815</v>
      </c>
      <c r="O1766">
        <v>26.24494413</v>
      </c>
      <c r="P1766">
        <v>11943.32</v>
      </c>
      <c r="Q1766">
        <v>10.717151055</v>
      </c>
      <c r="R1766">
        <v>10815</v>
      </c>
      <c r="S1766">
        <v>1.176447365</v>
      </c>
    </row>
    <row r="1767" spans="14:19" x14ac:dyDescent="0.4">
      <c r="N1767">
        <v>10820</v>
      </c>
      <c r="O1767">
        <v>26.244044479999999</v>
      </c>
      <c r="P1767">
        <v>11948.96</v>
      </c>
      <c r="Q1767">
        <v>10.717885431999999</v>
      </c>
      <c r="R1767">
        <v>10820</v>
      </c>
      <c r="S1767">
        <v>1.176728344</v>
      </c>
    </row>
    <row r="1768" spans="14:19" x14ac:dyDescent="0.4">
      <c r="N1768">
        <v>10825</v>
      </c>
      <c r="O1768">
        <v>26.243243769999999</v>
      </c>
      <c r="P1768">
        <v>11954.6</v>
      </c>
      <c r="Q1768">
        <v>10.718688591999999</v>
      </c>
      <c r="R1768">
        <v>10825</v>
      </c>
      <c r="S1768">
        <v>1.1770032859999999</v>
      </c>
    </row>
    <row r="1769" spans="14:19" x14ac:dyDescent="0.4">
      <c r="N1769">
        <v>10830</v>
      </c>
      <c r="O1769">
        <v>26.2424605</v>
      </c>
      <c r="P1769">
        <v>11960.24</v>
      </c>
      <c r="Q1769">
        <v>10.719563501</v>
      </c>
      <c r="R1769">
        <v>10830</v>
      </c>
      <c r="S1769">
        <v>1.177272863</v>
      </c>
    </row>
    <row r="1770" spans="14:19" x14ac:dyDescent="0.4">
      <c r="N1770">
        <v>10835</v>
      </c>
      <c r="O1770">
        <v>26.241748749999999</v>
      </c>
      <c r="P1770">
        <v>11965.88</v>
      </c>
      <c r="Q1770">
        <v>10.720513425</v>
      </c>
      <c r="R1770">
        <v>10835</v>
      </c>
      <c r="S1770">
        <v>1.1775372909999999</v>
      </c>
    </row>
    <row r="1771" spans="14:19" x14ac:dyDescent="0.4">
      <c r="N1771">
        <v>10840</v>
      </c>
      <c r="O1771">
        <v>26.241037009999999</v>
      </c>
      <c r="P1771">
        <v>11971.52</v>
      </c>
      <c r="Q1771">
        <v>10.721541633999999</v>
      </c>
      <c r="R1771">
        <v>10840</v>
      </c>
      <c r="S1771">
        <v>1.1777957720000001</v>
      </c>
    </row>
    <row r="1772" spans="14:19" x14ac:dyDescent="0.4">
      <c r="N1772">
        <v>10845</v>
      </c>
      <c r="O1772">
        <v>26.240578289999998</v>
      </c>
      <c r="P1772">
        <v>11977.16</v>
      </c>
      <c r="Q1772">
        <v>10.722651096</v>
      </c>
      <c r="R1772">
        <v>10845</v>
      </c>
      <c r="S1772">
        <v>1.178046851</v>
      </c>
    </row>
    <row r="1773" spans="14:19" x14ac:dyDescent="0.4">
      <c r="N1773">
        <v>10850</v>
      </c>
      <c r="O1773">
        <v>26.240133449999998</v>
      </c>
      <c r="P1773">
        <v>11982.8</v>
      </c>
      <c r="Q1773">
        <v>10.723844173</v>
      </c>
      <c r="R1773">
        <v>10850</v>
      </c>
      <c r="S1773">
        <v>1.1782896389999999</v>
      </c>
    </row>
    <row r="1774" spans="14:19" x14ac:dyDescent="0.4">
      <c r="N1774">
        <v>10855</v>
      </c>
      <c r="O1774">
        <v>26.23987545</v>
      </c>
      <c r="P1774">
        <v>11988.44</v>
      </c>
      <c r="Q1774">
        <v>10.725122326999999</v>
      </c>
      <c r="R1774">
        <v>10855</v>
      </c>
      <c r="S1774">
        <v>1.1785229639999999</v>
      </c>
    </row>
    <row r="1775" spans="14:19" x14ac:dyDescent="0.4">
      <c r="N1775">
        <v>10860</v>
      </c>
      <c r="O1775">
        <v>26.239697509999999</v>
      </c>
      <c r="P1775">
        <v>11994.08</v>
      </c>
      <c r="Q1775">
        <v>10.726485838</v>
      </c>
      <c r="R1775">
        <v>10860</v>
      </c>
      <c r="S1775">
        <v>1.1787460489999999</v>
      </c>
    </row>
    <row r="1776" spans="14:19" x14ac:dyDescent="0.4">
      <c r="N1776">
        <v>10865</v>
      </c>
      <c r="O1776">
        <v>26.239559790000001</v>
      </c>
      <c r="P1776">
        <v>11999.72</v>
      </c>
      <c r="Q1776">
        <v>10.727933575</v>
      </c>
      <c r="R1776">
        <v>10865</v>
      </c>
      <c r="S1776">
        <v>1.1789585890000001</v>
      </c>
    </row>
    <row r="1777" spans="14:19" x14ac:dyDescent="0.4">
      <c r="N1777">
        <v>10870</v>
      </c>
      <c r="O1777">
        <v>26.2395</v>
      </c>
      <c r="P1777">
        <v>12005.36</v>
      </c>
      <c r="Q1777">
        <v>10.729462809999999</v>
      </c>
      <c r="R1777">
        <v>10870</v>
      </c>
      <c r="S1777">
        <v>1.1791606910000001</v>
      </c>
    </row>
    <row r="1778" spans="14:19" x14ac:dyDescent="0.4">
      <c r="N1778">
        <v>10875</v>
      </c>
      <c r="O1778">
        <v>26.239518149999999</v>
      </c>
      <c r="P1778">
        <v>12011</v>
      </c>
      <c r="Q1778">
        <v>10.731069087</v>
      </c>
      <c r="R1778">
        <v>10875</v>
      </c>
      <c r="S1778">
        <v>1.1793527269999999</v>
      </c>
    </row>
    <row r="1779" spans="14:19" x14ac:dyDescent="0.4">
      <c r="N1779">
        <v>10880</v>
      </c>
      <c r="O1779">
        <v>26.239607119999999</v>
      </c>
      <c r="P1779">
        <v>12016.64</v>
      </c>
      <c r="Q1779">
        <v>10.732746177999999</v>
      </c>
      <c r="R1779">
        <v>10880</v>
      </c>
      <c r="S1779">
        <v>1.179535107</v>
      </c>
    </row>
    <row r="1780" spans="14:19" x14ac:dyDescent="0.4">
      <c r="N1780">
        <v>10885</v>
      </c>
      <c r="O1780">
        <v>26.239696089999999</v>
      </c>
      <c r="P1780">
        <v>12022.28</v>
      </c>
      <c r="Q1780">
        <v>10.734486103</v>
      </c>
      <c r="R1780">
        <v>10885</v>
      </c>
      <c r="S1780">
        <v>1.1797075930000001</v>
      </c>
    </row>
    <row r="1781" spans="14:19" x14ac:dyDescent="0.4">
      <c r="N1781">
        <v>10890</v>
      </c>
      <c r="O1781">
        <v>26.239870109999998</v>
      </c>
      <c r="P1781">
        <v>12027.92</v>
      </c>
      <c r="Q1781">
        <v>10.736279231999999</v>
      </c>
      <c r="R1781">
        <v>10890</v>
      </c>
      <c r="S1781">
        <v>1.1798696580000001</v>
      </c>
    </row>
    <row r="1782" spans="14:19" x14ac:dyDescent="0.4">
      <c r="N1782">
        <v>10895</v>
      </c>
      <c r="O1782">
        <v>26.240048040000001</v>
      </c>
      <c r="P1782">
        <v>12033.56</v>
      </c>
      <c r="Q1782">
        <v>10.738114465000001</v>
      </c>
      <c r="R1782">
        <v>10895</v>
      </c>
      <c r="S1782">
        <v>1.1800218010000001</v>
      </c>
    </row>
    <row r="1783" spans="14:19" x14ac:dyDescent="0.4">
      <c r="N1783">
        <v>10900</v>
      </c>
      <c r="O1783">
        <v>26.240225980000002</v>
      </c>
      <c r="P1783">
        <v>12039.2</v>
      </c>
      <c r="Q1783">
        <v>10.739979481000001</v>
      </c>
      <c r="R1783">
        <v>10900</v>
      </c>
      <c r="S1783">
        <v>1.180163721</v>
      </c>
    </row>
    <row r="1784" spans="14:19" x14ac:dyDescent="0.4">
      <c r="N1784">
        <v>10905</v>
      </c>
      <c r="O1784">
        <v>26.240403919999999</v>
      </c>
      <c r="P1784">
        <v>12044.84</v>
      </c>
      <c r="Q1784">
        <v>10.741861044</v>
      </c>
      <c r="R1784">
        <v>10905</v>
      </c>
      <c r="S1784">
        <v>1.180295361</v>
      </c>
    </row>
    <row r="1785" spans="14:19" x14ac:dyDescent="0.4">
      <c r="N1785">
        <v>10910</v>
      </c>
      <c r="O1785">
        <v>26.240581850000002</v>
      </c>
      <c r="P1785">
        <v>12050.48</v>
      </c>
      <c r="Q1785">
        <v>10.743745359</v>
      </c>
      <c r="R1785">
        <v>10910</v>
      </c>
      <c r="S1785">
        <v>1.180416999</v>
      </c>
    </row>
    <row r="1786" spans="14:19" x14ac:dyDescent="0.4">
      <c r="N1786">
        <v>10915</v>
      </c>
      <c r="O1786">
        <v>26.240759789999998</v>
      </c>
      <c r="P1786">
        <v>12056.12</v>
      </c>
      <c r="Q1786">
        <v>10.745618463</v>
      </c>
      <c r="R1786">
        <v>10915</v>
      </c>
      <c r="S1786">
        <v>1.1805292270000001</v>
      </c>
    </row>
    <row r="1787" spans="14:19" x14ac:dyDescent="0.4">
      <c r="N1787">
        <v>10920</v>
      </c>
      <c r="O1787">
        <v>26.240937720000002</v>
      </c>
      <c r="P1787">
        <v>12061.76</v>
      </c>
      <c r="Q1787">
        <v>10.747466634</v>
      </c>
      <c r="R1787">
        <v>10920</v>
      </c>
      <c r="S1787">
        <v>1.1806328349999999</v>
      </c>
    </row>
    <row r="1788" spans="14:19" x14ac:dyDescent="0.4">
      <c r="N1788">
        <v>10925</v>
      </c>
      <c r="O1788">
        <v>26.241107830000001</v>
      </c>
      <c r="P1788">
        <v>12067.4</v>
      </c>
      <c r="Q1788">
        <v>10.749276808999999</v>
      </c>
      <c r="R1788">
        <v>10925</v>
      </c>
      <c r="S1788">
        <v>1.18072862</v>
      </c>
    </row>
    <row r="1789" spans="14:19" x14ac:dyDescent="0.4">
      <c r="N1789">
        <v>10930</v>
      </c>
      <c r="O1789">
        <v>26.241196800000001</v>
      </c>
      <c r="P1789">
        <v>12073.04</v>
      </c>
      <c r="Q1789">
        <v>10.751036988999999</v>
      </c>
      <c r="R1789">
        <v>10930</v>
      </c>
      <c r="S1789">
        <v>1.180816879</v>
      </c>
    </row>
    <row r="1790" spans="14:19" x14ac:dyDescent="0.4">
      <c r="N1790">
        <v>10935</v>
      </c>
      <c r="O1790">
        <v>26.241371529999999</v>
      </c>
      <c r="P1790">
        <v>12078.68</v>
      </c>
      <c r="Q1790">
        <v>10.752736619</v>
      </c>
      <c r="R1790">
        <v>10935</v>
      </c>
      <c r="S1790">
        <v>1.180897329</v>
      </c>
    </row>
    <row r="1791" spans="14:19" x14ac:dyDescent="0.4">
      <c r="N1791">
        <v>10940</v>
      </c>
      <c r="O1791">
        <v>26.241549469999999</v>
      </c>
      <c r="P1791">
        <v>12084.32</v>
      </c>
      <c r="Q1791">
        <v>10.754366923999999</v>
      </c>
      <c r="R1791">
        <v>10940</v>
      </c>
      <c r="S1791">
        <v>1.180970327</v>
      </c>
    </row>
    <row r="1792" spans="14:19" x14ac:dyDescent="0.4">
      <c r="N1792">
        <v>10945</v>
      </c>
      <c r="O1792">
        <v>26.241727399999998</v>
      </c>
      <c r="P1792">
        <v>12089.96</v>
      </c>
      <c r="Q1792">
        <v>10.755921193000001</v>
      </c>
      <c r="R1792">
        <v>10945</v>
      </c>
      <c r="S1792">
        <v>1.1810353339999999</v>
      </c>
    </row>
    <row r="1793" spans="14:19" x14ac:dyDescent="0.4">
      <c r="N1793">
        <v>10950</v>
      </c>
      <c r="O1793">
        <v>26.241905339999999</v>
      </c>
      <c r="P1793">
        <v>12095.6</v>
      </c>
      <c r="Q1793">
        <v>10.757394980000001</v>
      </c>
      <c r="R1793">
        <v>10950</v>
      </c>
      <c r="S1793">
        <v>1.181091841</v>
      </c>
    </row>
    <row r="1794" spans="14:19" x14ac:dyDescent="0.4">
      <c r="N1794">
        <v>10955</v>
      </c>
      <c r="O1794">
        <v>26.242124910000001</v>
      </c>
      <c r="P1794">
        <v>12101.24</v>
      </c>
      <c r="Q1794">
        <v>10.758786221999999</v>
      </c>
      <c r="R1794">
        <v>10955</v>
      </c>
      <c r="S1794">
        <v>1.1811395389999999</v>
      </c>
    </row>
    <row r="1795" spans="14:19" x14ac:dyDescent="0.4">
      <c r="N1795">
        <v>10960</v>
      </c>
      <c r="O1795">
        <v>26.242361209999999</v>
      </c>
      <c r="P1795">
        <v>12106.88</v>
      </c>
      <c r="Q1795">
        <v>10.760095264</v>
      </c>
      <c r="R1795">
        <v>10960</v>
      </c>
      <c r="S1795">
        <v>1.1811784000000001</v>
      </c>
    </row>
    <row r="1796" spans="14:19" x14ac:dyDescent="0.4">
      <c r="N1796">
        <v>10965</v>
      </c>
      <c r="O1796">
        <v>26.242558720000002</v>
      </c>
      <c r="P1796">
        <v>12112.52</v>
      </c>
      <c r="Q1796">
        <v>10.761324772</v>
      </c>
      <c r="R1796">
        <v>10965</v>
      </c>
      <c r="S1796">
        <v>1.181208681</v>
      </c>
    </row>
    <row r="1797" spans="14:19" x14ac:dyDescent="0.4">
      <c r="N1797">
        <v>10970</v>
      </c>
      <c r="O1797">
        <v>26.242825620000001</v>
      </c>
      <c r="P1797">
        <v>12118.16</v>
      </c>
      <c r="Q1797">
        <v>10.762479565</v>
      </c>
      <c r="R1797">
        <v>10970</v>
      </c>
      <c r="S1797">
        <v>1.1812308549999999</v>
      </c>
    </row>
    <row r="1798" spans="14:19" x14ac:dyDescent="0.4">
      <c r="N1798">
        <v>10975</v>
      </c>
      <c r="O1798">
        <v>26.243092529999998</v>
      </c>
      <c r="P1798">
        <v>12123.8</v>
      </c>
      <c r="Q1798">
        <v>10.763566346999999</v>
      </c>
      <c r="R1798">
        <v>10975</v>
      </c>
      <c r="S1798">
        <v>1.1812452609999999</v>
      </c>
    </row>
    <row r="1799" spans="14:19" x14ac:dyDescent="0.4">
      <c r="N1799">
        <v>10980</v>
      </c>
      <c r="O1799">
        <v>26.243359430000002</v>
      </c>
      <c r="P1799">
        <v>12129.44</v>
      </c>
      <c r="Q1799">
        <v>10.764593379000001</v>
      </c>
      <c r="R1799">
        <v>10980</v>
      </c>
      <c r="S1799">
        <v>1.181251944</v>
      </c>
    </row>
    <row r="1800" spans="14:19" x14ac:dyDescent="0.4">
      <c r="N1800">
        <v>10985</v>
      </c>
      <c r="O1800">
        <v>26.243626339999999</v>
      </c>
      <c r="P1800">
        <v>12135.08</v>
      </c>
      <c r="Q1800">
        <v>10.765570092000001</v>
      </c>
      <c r="R1800">
        <v>10985</v>
      </c>
      <c r="S1800">
        <v>1.1812520200000001</v>
      </c>
    </row>
    <row r="1801" spans="14:19" x14ac:dyDescent="0.4">
      <c r="N1801">
        <v>10990</v>
      </c>
      <c r="O1801">
        <v>26.243828830000002</v>
      </c>
      <c r="P1801">
        <v>12140.72</v>
      </c>
      <c r="Q1801">
        <v>10.766506675</v>
      </c>
      <c r="R1801">
        <v>10990</v>
      </c>
      <c r="S1801">
        <v>1.181245645</v>
      </c>
    </row>
    <row r="1802" spans="14:19" x14ac:dyDescent="0.4">
      <c r="N1802">
        <v>10995</v>
      </c>
      <c r="O1802">
        <v>26.243953380000001</v>
      </c>
      <c r="P1802">
        <v>12146.36</v>
      </c>
      <c r="Q1802">
        <v>10.767413653</v>
      </c>
      <c r="R1802">
        <v>10995</v>
      </c>
      <c r="S1802">
        <v>1.1812328969999999</v>
      </c>
    </row>
    <row r="1803" spans="14:19" x14ac:dyDescent="0.4">
      <c r="N1803">
        <v>11000</v>
      </c>
      <c r="O1803">
        <v>26.244084699999998</v>
      </c>
      <c r="P1803">
        <v>12152</v>
      </c>
      <c r="Q1803">
        <v>10.768301471999999</v>
      </c>
      <c r="R1803">
        <v>11000</v>
      </c>
      <c r="S1803">
        <v>1.181213834</v>
      </c>
    </row>
    <row r="1804" spans="14:19" x14ac:dyDescent="0.4">
      <c r="N1804">
        <v>11005</v>
      </c>
      <c r="O1804">
        <v>26.244199999999999</v>
      </c>
      <c r="P1804">
        <v>12157.64</v>
      </c>
      <c r="Q1804">
        <v>10.769180106</v>
      </c>
      <c r="R1804">
        <v>11005</v>
      </c>
      <c r="S1804">
        <v>1.181188514</v>
      </c>
    </row>
    <row r="1805" spans="14:19" x14ac:dyDescent="0.4">
      <c r="N1805">
        <v>11010</v>
      </c>
      <c r="O1805">
        <v>26.244179720000002</v>
      </c>
      <c r="P1805">
        <v>12163.28</v>
      </c>
      <c r="Q1805">
        <v>10.770058690999999</v>
      </c>
      <c r="R1805">
        <v>11010</v>
      </c>
      <c r="S1805">
        <v>1.181156984</v>
      </c>
    </row>
    <row r="1806" spans="14:19" x14ac:dyDescent="0.4">
      <c r="N1806">
        <v>11015</v>
      </c>
      <c r="O1806">
        <v>26.244072240000001</v>
      </c>
      <c r="P1806">
        <v>12168.92</v>
      </c>
      <c r="Q1806">
        <v>10.770945193999999</v>
      </c>
      <c r="R1806">
        <v>11015</v>
      </c>
      <c r="S1806">
        <v>1.1811192420000001</v>
      </c>
    </row>
    <row r="1807" spans="14:19" x14ac:dyDescent="0.4">
      <c r="N1807">
        <v>11020</v>
      </c>
      <c r="O1807">
        <v>26.243805340000002</v>
      </c>
      <c r="P1807">
        <v>12174.56</v>
      </c>
      <c r="Q1807">
        <v>10.771846126</v>
      </c>
      <c r="R1807">
        <v>11020</v>
      </c>
      <c r="S1807">
        <v>1.181075023</v>
      </c>
    </row>
    <row r="1808" spans="14:19" x14ac:dyDescent="0.4">
      <c r="N1808">
        <v>11025</v>
      </c>
      <c r="O1808">
        <v>26.24345125</v>
      </c>
      <c r="P1808">
        <v>12180.2</v>
      </c>
      <c r="Q1808">
        <v>10.772766300000001</v>
      </c>
      <c r="R1808">
        <v>11025</v>
      </c>
      <c r="S1808">
        <v>1.1810233320000001</v>
      </c>
    </row>
    <row r="1809" spans="14:19" x14ac:dyDescent="0.4">
      <c r="N1809">
        <v>11030</v>
      </c>
      <c r="O1809">
        <v>26.243019220000001</v>
      </c>
      <c r="P1809">
        <v>12185.84</v>
      </c>
      <c r="Q1809">
        <v>10.773708634</v>
      </c>
      <c r="R1809">
        <v>11030</v>
      </c>
      <c r="S1809">
        <v>1.180964436</v>
      </c>
    </row>
    <row r="1810" spans="14:19" x14ac:dyDescent="0.4">
      <c r="N1810">
        <v>11035</v>
      </c>
      <c r="O1810">
        <v>26.242379</v>
      </c>
      <c r="P1810">
        <v>12191.48</v>
      </c>
      <c r="Q1810">
        <v>10.774674020999999</v>
      </c>
      <c r="R1810">
        <v>11035</v>
      </c>
      <c r="S1810">
        <v>1.1808978139999999</v>
      </c>
    </row>
    <row r="1811" spans="14:19" x14ac:dyDescent="0.4">
      <c r="N1811">
        <v>11040</v>
      </c>
      <c r="O1811">
        <v>26.241613170000001</v>
      </c>
      <c r="P1811">
        <v>12197.12</v>
      </c>
      <c r="Q1811">
        <v>10.77566126</v>
      </c>
      <c r="R1811">
        <v>11040</v>
      </c>
      <c r="S1811">
        <v>1.1808230099999999</v>
      </c>
    </row>
    <row r="1812" spans="14:19" x14ac:dyDescent="0.4">
      <c r="N1812">
        <v>11045</v>
      </c>
      <c r="O1812">
        <v>26.240726339999998</v>
      </c>
      <c r="P1812">
        <v>12202.76</v>
      </c>
      <c r="Q1812">
        <v>10.776667065</v>
      </c>
      <c r="R1812">
        <v>11045</v>
      </c>
      <c r="S1812">
        <v>1.1807397120000001</v>
      </c>
    </row>
    <row r="1813" spans="14:19" x14ac:dyDescent="0.4">
      <c r="N1813">
        <v>11050</v>
      </c>
      <c r="O1813">
        <v>26.239683629999998</v>
      </c>
      <c r="P1813">
        <v>12208.4</v>
      </c>
      <c r="Q1813">
        <v>10.777686148000001</v>
      </c>
      <c r="R1813">
        <v>11050</v>
      </c>
      <c r="S1813">
        <v>1.180647775</v>
      </c>
    </row>
    <row r="1814" spans="14:19" x14ac:dyDescent="0.4">
      <c r="N1814">
        <v>11055</v>
      </c>
      <c r="O1814">
        <v>26.238506050000002</v>
      </c>
      <c r="P1814">
        <v>12214.04</v>
      </c>
      <c r="Q1814">
        <v>10.778711381999999</v>
      </c>
      <c r="R1814">
        <v>11055</v>
      </c>
      <c r="S1814">
        <v>1.1805472079999999</v>
      </c>
    </row>
    <row r="1815" spans="14:19" x14ac:dyDescent="0.4">
      <c r="N1815">
        <v>11060</v>
      </c>
      <c r="O1815">
        <v>26.237250530000001</v>
      </c>
      <c r="P1815">
        <v>12219.68</v>
      </c>
      <c r="Q1815">
        <v>10.779734036000001</v>
      </c>
      <c r="R1815">
        <v>11060</v>
      </c>
      <c r="S1815">
        <v>1.1804381129999999</v>
      </c>
    </row>
    <row r="1816" spans="14:19" x14ac:dyDescent="0.4">
      <c r="N1816">
        <v>11065</v>
      </c>
      <c r="O1816">
        <v>26.23591601</v>
      </c>
      <c r="P1816">
        <v>12225.32</v>
      </c>
      <c r="Q1816">
        <v>10.780744062</v>
      </c>
      <c r="R1816">
        <v>11065</v>
      </c>
      <c r="S1816">
        <v>1.180320501</v>
      </c>
    </row>
    <row r="1817" spans="14:19" x14ac:dyDescent="0.4">
      <c r="N1817">
        <v>11070</v>
      </c>
      <c r="O1817">
        <v>26.23449359</v>
      </c>
      <c r="P1817">
        <v>12230.96</v>
      </c>
      <c r="Q1817">
        <v>10.781730435</v>
      </c>
      <c r="R1817">
        <v>11070</v>
      </c>
      <c r="S1817">
        <v>1.1801935029999999</v>
      </c>
    </row>
    <row r="1818" spans="14:19" x14ac:dyDescent="0.4">
      <c r="N1818">
        <v>11075</v>
      </c>
      <c r="O1818">
        <v>26.232916370000002</v>
      </c>
      <c r="P1818">
        <v>12236.6</v>
      </c>
      <c r="Q1818">
        <v>10.782681505999999</v>
      </c>
      <c r="R1818">
        <v>11075</v>
      </c>
      <c r="S1818">
        <v>1.1800582310000001</v>
      </c>
    </row>
    <row r="1819" spans="14:19" x14ac:dyDescent="0.4">
      <c r="N1819">
        <v>11080</v>
      </c>
      <c r="O1819">
        <v>26.23124911</v>
      </c>
      <c r="P1819">
        <v>12242.24</v>
      </c>
      <c r="Q1819">
        <v>10.783585368000001</v>
      </c>
      <c r="R1819">
        <v>11080</v>
      </c>
      <c r="S1819">
        <v>1.179914814</v>
      </c>
    </row>
    <row r="1820" spans="14:19" x14ac:dyDescent="0.4">
      <c r="N1820">
        <v>11085</v>
      </c>
      <c r="O1820">
        <v>26.229613520000001</v>
      </c>
      <c r="P1820">
        <v>12247.88</v>
      </c>
      <c r="Q1820">
        <v>10.784430211</v>
      </c>
      <c r="R1820">
        <v>11085</v>
      </c>
      <c r="S1820">
        <v>1.1797635719999999</v>
      </c>
    </row>
    <row r="1821" spans="14:19" x14ac:dyDescent="0.4">
      <c r="N1821">
        <v>11090</v>
      </c>
      <c r="O1821">
        <v>26.228012100000001</v>
      </c>
      <c r="P1821">
        <v>12253.52</v>
      </c>
      <c r="Q1821">
        <v>10.785204657</v>
      </c>
      <c r="R1821">
        <v>11090</v>
      </c>
      <c r="S1821">
        <v>1.1796050600000001</v>
      </c>
    </row>
    <row r="1822" spans="14:19" x14ac:dyDescent="0.4">
      <c r="N1822">
        <v>11095</v>
      </c>
      <c r="O1822">
        <v>26.226410680000001</v>
      </c>
      <c r="P1822">
        <v>12259.16</v>
      </c>
      <c r="Q1822">
        <v>10.785898068</v>
      </c>
      <c r="R1822">
        <v>11095</v>
      </c>
      <c r="S1822">
        <v>1.1794400410000001</v>
      </c>
    </row>
    <row r="1823" spans="14:19" x14ac:dyDescent="0.4">
      <c r="N1823">
        <v>11100</v>
      </c>
      <c r="O1823">
        <v>26.22480925</v>
      </c>
      <c r="P1823">
        <v>12264.8</v>
      </c>
      <c r="Q1823">
        <v>10.786500829</v>
      </c>
      <c r="R1823">
        <v>11100</v>
      </c>
      <c r="S1823">
        <v>1.179269396</v>
      </c>
    </row>
    <row r="1824" spans="14:19" x14ac:dyDescent="0.4">
      <c r="N1824">
        <v>11105</v>
      </c>
      <c r="O1824">
        <v>26.223218509999999</v>
      </c>
      <c r="P1824">
        <v>12270.44</v>
      </c>
      <c r="Q1824">
        <v>10.787004605</v>
      </c>
      <c r="R1824">
        <v>11105</v>
      </c>
      <c r="S1824">
        <v>1.1790939899999999</v>
      </c>
    </row>
    <row r="1825" spans="14:19" x14ac:dyDescent="0.4">
      <c r="N1825">
        <v>11110</v>
      </c>
      <c r="O1825">
        <v>26.221706050000002</v>
      </c>
      <c r="P1825">
        <v>12276.08</v>
      </c>
      <c r="Q1825">
        <v>10.787402566000001</v>
      </c>
      <c r="R1825">
        <v>11110</v>
      </c>
      <c r="S1825">
        <v>1.1789144979999999</v>
      </c>
    </row>
    <row r="1826" spans="14:19" x14ac:dyDescent="0.4">
      <c r="N1826">
        <v>11115</v>
      </c>
      <c r="O1826">
        <v>26.220459429999998</v>
      </c>
      <c r="P1826">
        <v>12281.72</v>
      </c>
      <c r="Q1826">
        <v>10.787689590999999</v>
      </c>
      <c r="R1826">
        <v>11115</v>
      </c>
      <c r="S1826">
        <v>1.178730839</v>
      </c>
    </row>
    <row r="1827" spans="14:19" x14ac:dyDescent="0.4">
      <c r="N1827">
        <v>11120</v>
      </c>
      <c r="O1827">
        <v>26.219213880000002</v>
      </c>
      <c r="P1827">
        <v>12287.36</v>
      </c>
      <c r="Q1827">
        <v>10.787862434999999</v>
      </c>
      <c r="R1827">
        <v>11120</v>
      </c>
      <c r="S1827">
        <v>1.1785435420000001</v>
      </c>
    </row>
    <row r="1828" spans="14:19" x14ac:dyDescent="0.4">
      <c r="N1828">
        <v>11125</v>
      </c>
      <c r="O1828">
        <v>26.218034880000001</v>
      </c>
      <c r="P1828">
        <v>12293</v>
      </c>
      <c r="Q1828">
        <v>10.787919855</v>
      </c>
      <c r="R1828">
        <v>11125</v>
      </c>
      <c r="S1828">
        <v>1.1783524940000001</v>
      </c>
    </row>
    <row r="1829" spans="14:19" x14ac:dyDescent="0.4">
      <c r="N1829">
        <v>11130</v>
      </c>
      <c r="O1829">
        <v>26.21704484</v>
      </c>
      <c r="P1829">
        <v>12298.64</v>
      </c>
      <c r="Q1829">
        <v>10.787862691000001</v>
      </c>
      <c r="R1829">
        <v>11130</v>
      </c>
      <c r="S1829">
        <v>1.1781576499999999</v>
      </c>
    </row>
    <row r="1830" spans="14:19" x14ac:dyDescent="0.4">
      <c r="N1830">
        <v>11135</v>
      </c>
      <c r="O1830">
        <v>26.216199639999999</v>
      </c>
      <c r="P1830">
        <v>12304.28</v>
      </c>
      <c r="Q1830">
        <v>10.787693886</v>
      </c>
      <c r="R1830">
        <v>11135</v>
      </c>
      <c r="S1830">
        <v>1.1779591599999999</v>
      </c>
    </row>
    <row r="1831" spans="14:19" x14ac:dyDescent="0.4">
      <c r="N1831">
        <v>11140</v>
      </c>
      <c r="O1831">
        <v>26.21549929</v>
      </c>
      <c r="P1831">
        <v>12309.92</v>
      </c>
      <c r="Q1831">
        <v>10.787418450000001</v>
      </c>
      <c r="R1831">
        <v>11140</v>
      </c>
      <c r="S1831">
        <v>1.177757411</v>
      </c>
    </row>
    <row r="1832" spans="14:19" x14ac:dyDescent="0.4">
      <c r="N1832">
        <v>11145</v>
      </c>
      <c r="O1832">
        <v>26.215010320000001</v>
      </c>
      <c r="P1832">
        <v>12315.56</v>
      </c>
      <c r="Q1832">
        <v>10.787043356</v>
      </c>
      <c r="R1832">
        <v>11145</v>
      </c>
      <c r="S1832">
        <v>1.1775530249999999</v>
      </c>
    </row>
    <row r="1833" spans="14:19" x14ac:dyDescent="0.4">
      <c r="N1833">
        <v>11150</v>
      </c>
      <c r="O1833">
        <v>26.214665839999999</v>
      </c>
      <c r="P1833">
        <v>12321.2</v>
      </c>
      <c r="Q1833">
        <v>10.786577385999999</v>
      </c>
      <c r="R1833">
        <v>11150</v>
      </c>
      <c r="S1833">
        <v>1.1773468039999999</v>
      </c>
    </row>
    <row r="1834" spans="14:19" x14ac:dyDescent="0.4">
      <c r="N1834">
        <v>11155</v>
      </c>
      <c r="O1834">
        <v>26.21439964</v>
      </c>
      <c r="P1834">
        <v>12326.84</v>
      </c>
      <c r="Q1834">
        <v>10.786030922</v>
      </c>
      <c r="R1834">
        <v>11155</v>
      </c>
      <c r="S1834">
        <v>1.1771396510000001</v>
      </c>
    </row>
    <row r="1835" spans="14:19" x14ac:dyDescent="0.4">
      <c r="N1835">
        <v>11160</v>
      </c>
      <c r="O1835">
        <v>26.214310680000001</v>
      </c>
      <c r="P1835">
        <v>12332.48</v>
      </c>
      <c r="Q1835">
        <v>10.785415710000001</v>
      </c>
      <c r="R1835">
        <v>11160</v>
      </c>
      <c r="S1835">
        <v>1.176932691</v>
      </c>
    </row>
    <row r="1836" spans="14:19" x14ac:dyDescent="0.4">
      <c r="N1836">
        <v>11165</v>
      </c>
      <c r="O1836">
        <v>26.21445658</v>
      </c>
      <c r="P1836">
        <v>12338.12</v>
      </c>
      <c r="Q1836">
        <v>10.784744591000001</v>
      </c>
      <c r="R1836">
        <v>11165</v>
      </c>
      <c r="S1836">
        <v>1.1767270949999999</v>
      </c>
    </row>
    <row r="1837" spans="14:19" x14ac:dyDescent="0.4">
      <c r="N1837">
        <v>11170</v>
      </c>
      <c r="O1837">
        <v>26.214701779999999</v>
      </c>
      <c r="P1837">
        <v>12343.76</v>
      </c>
      <c r="Q1837">
        <v>10.784031220999999</v>
      </c>
      <c r="R1837">
        <v>11170</v>
      </c>
      <c r="S1837">
        <v>1.176524006</v>
      </c>
    </row>
    <row r="1838" spans="14:19" x14ac:dyDescent="0.4">
      <c r="N1838">
        <v>11175</v>
      </c>
      <c r="O1838">
        <v>26.21502491</v>
      </c>
      <c r="P1838">
        <v>12349.4</v>
      </c>
      <c r="Q1838">
        <v>10.783289779</v>
      </c>
      <c r="R1838">
        <v>11175</v>
      </c>
      <c r="S1838">
        <v>1.1763246839999999</v>
      </c>
    </row>
    <row r="1839" spans="14:19" x14ac:dyDescent="0.4">
      <c r="N1839">
        <v>11180</v>
      </c>
      <c r="O1839">
        <v>26.215471170000001</v>
      </c>
      <c r="P1839">
        <v>12355.04</v>
      </c>
      <c r="Q1839">
        <v>10.78253467</v>
      </c>
      <c r="R1839">
        <v>11180</v>
      </c>
      <c r="S1839">
        <v>1.176130465</v>
      </c>
    </row>
    <row r="1840" spans="14:19" x14ac:dyDescent="0.4">
      <c r="N1840">
        <v>11185</v>
      </c>
      <c r="O1840">
        <v>26.216004980000001</v>
      </c>
      <c r="P1840">
        <v>12360.68</v>
      </c>
      <c r="Q1840">
        <v>10.781780215</v>
      </c>
      <c r="R1840">
        <v>11185</v>
      </c>
      <c r="S1840">
        <v>1.1759426719999999</v>
      </c>
    </row>
    <row r="1841" spans="14:19" x14ac:dyDescent="0.4">
      <c r="N1841">
        <v>11190</v>
      </c>
      <c r="O1841">
        <v>26.21656192</v>
      </c>
      <c r="P1841">
        <v>12366.32</v>
      </c>
      <c r="Q1841">
        <v>10.781040339</v>
      </c>
      <c r="R1841">
        <v>11190</v>
      </c>
      <c r="S1841">
        <v>1.175762505</v>
      </c>
    </row>
    <row r="1842" spans="14:19" x14ac:dyDescent="0.4">
      <c r="N1842">
        <v>11195</v>
      </c>
      <c r="O1842">
        <v>26.2171968</v>
      </c>
      <c r="P1842">
        <v>12371.96</v>
      </c>
      <c r="Q1842">
        <v>10.780328258000001</v>
      </c>
      <c r="R1842">
        <v>11195</v>
      </c>
      <c r="S1842">
        <v>1.17559094</v>
      </c>
    </row>
    <row r="1843" spans="14:19" x14ac:dyDescent="0.4">
      <c r="N1843">
        <v>11200</v>
      </c>
      <c r="O1843">
        <v>26.21790961</v>
      </c>
      <c r="P1843">
        <v>12377.6</v>
      </c>
      <c r="Q1843">
        <v>10.779656157</v>
      </c>
      <c r="R1843">
        <v>11200</v>
      </c>
      <c r="S1843">
        <v>1.175428664</v>
      </c>
    </row>
    <row r="1844" spans="14:19" x14ac:dyDescent="0.4">
      <c r="N1844">
        <v>11205</v>
      </c>
      <c r="O1844">
        <v>26.21871032</v>
      </c>
      <c r="P1844">
        <v>12383.24</v>
      </c>
      <c r="Q1844">
        <v>10.779034898999999</v>
      </c>
      <c r="R1844">
        <v>11205</v>
      </c>
      <c r="S1844">
        <v>1.1752773430000001</v>
      </c>
    </row>
    <row r="1845" spans="14:19" x14ac:dyDescent="0.4">
      <c r="N1845">
        <v>11210</v>
      </c>
      <c r="O1845">
        <v>26.219353030000001</v>
      </c>
      <c r="P1845">
        <v>12388.88</v>
      </c>
      <c r="Q1845">
        <v>10.778473746</v>
      </c>
      <c r="R1845">
        <v>11210</v>
      </c>
      <c r="S1845">
        <v>1.1751361119999999</v>
      </c>
    </row>
    <row r="1846" spans="14:19" x14ac:dyDescent="0.4">
      <c r="N1846">
        <v>11215</v>
      </c>
      <c r="O1846">
        <v>26.2199758</v>
      </c>
      <c r="P1846">
        <v>12394.52</v>
      </c>
      <c r="Q1846">
        <v>10.777980145000001</v>
      </c>
      <c r="R1846">
        <v>11215</v>
      </c>
      <c r="S1846">
        <v>1.175005058</v>
      </c>
    </row>
    <row r="1847" spans="14:19" x14ac:dyDescent="0.4">
      <c r="N1847">
        <v>11220</v>
      </c>
      <c r="O1847">
        <v>26.220655520000001</v>
      </c>
      <c r="P1847">
        <v>12400.16</v>
      </c>
      <c r="Q1847">
        <v>10.777559565000001</v>
      </c>
      <c r="R1847">
        <v>11220</v>
      </c>
      <c r="S1847">
        <v>1.1748845160000001</v>
      </c>
    </row>
    <row r="1848" spans="14:19" x14ac:dyDescent="0.4">
      <c r="N1848">
        <v>11225</v>
      </c>
      <c r="O1848">
        <v>26.22127545</v>
      </c>
      <c r="P1848">
        <v>12405.8</v>
      </c>
      <c r="Q1848">
        <v>10.777215418000001</v>
      </c>
      <c r="R1848">
        <v>11225</v>
      </c>
      <c r="S1848">
        <v>1.17477495</v>
      </c>
    </row>
    <row r="1849" spans="14:19" x14ac:dyDescent="0.4">
      <c r="N1849">
        <v>11230</v>
      </c>
      <c r="O1849">
        <v>26.22180925</v>
      </c>
      <c r="P1849">
        <v>12411.44</v>
      </c>
      <c r="Q1849">
        <v>10.776949058</v>
      </c>
      <c r="R1849">
        <v>11230</v>
      </c>
      <c r="S1849">
        <v>1.174676909</v>
      </c>
    </row>
    <row r="1850" spans="14:19" x14ac:dyDescent="0.4">
      <c r="N1850">
        <v>11235</v>
      </c>
      <c r="O1850">
        <v>26.22227153</v>
      </c>
      <c r="P1850">
        <v>12417.08</v>
      </c>
      <c r="Q1850">
        <v>10.776759868999999</v>
      </c>
      <c r="R1850">
        <v>11235</v>
      </c>
      <c r="S1850">
        <v>1.1745909480000001</v>
      </c>
    </row>
    <row r="1851" spans="14:19" x14ac:dyDescent="0.4">
      <c r="N1851">
        <v>11240</v>
      </c>
      <c r="O1851">
        <v>26.22253843</v>
      </c>
      <c r="P1851">
        <v>12422.72</v>
      </c>
      <c r="Q1851">
        <v>10.776645428</v>
      </c>
      <c r="R1851">
        <v>11240</v>
      </c>
      <c r="S1851">
        <v>1.174517525</v>
      </c>
    </row>
    <row r="1852" spans="14:19" x14ac:dyDescent="0.4">
      <c r="N1852">
        <v>11245</v>
      </c>
      <c r="O1852">
        <v>26.222801780000001</v>
      </c>
      <c r="P1852">
        <v>12428.36</v>
      </c>
      <c r="Q1852">
        <v>10.776601741</v>
      </c>
      <c r="R1852">
        <v>11245</v>
      </c>
      <c r="S1852">
        <v>1.1744569220000001</v>
      </c>
    </row>
    <row r="1853" spans="14:19" x14ac:dyDescent="0.4">
      <c r="N1853">
        <v>11250</v>
      </c>
      <c r="O1853">
        <v>26.222890750000001</v>
      </c>
      <c r="P1853">
        <v>12434</v>
      </c>
      <c r="Q1853">
        <v>10.776623517000001</v>
      </c>
      <c r="R1853">
        <v>11250</v>
      </c>
      <c r="S1853">
        <v>1.174410666</v>
      </c>
    </row>
    <row r="1854" spans="14:19" x14ac:dyDescent="0.4">
      <c r="N1854">
        <v>11255</v>
      </c>
      <c r="O1854">
        <v>26.222899999999999</v>
      </c>
      <c r="P1854">
        <v>12439.64</v>
      </c>
      <c r="Q1854">
        <v>10.776704498000001</v>
      </c>
      <c r="R1854">
        <v>11255</v>
      </c>
      <c r="S1854">
        <v>1.174377207</v>
      </c>
    </row>
    <row r="1855" spans="14:19" x14ac:dyDescent="0.4">
      <c r="N1855">
        <v>11260</v>
      </c>
      <c r="O1855">
        <v>26.222762629999998</v>
      </c>
      <c r="P1855">
        <v>12445.28</v>
      </c>
      <c r="Q1855">
        <v>10.776837789</v>
      </c>
      <c r="R1855">
        <v>11260</v>
      </c>
      <c r="S1855">
        <v>1.1743557469999999</v>
      </c>
    </row>
    <row r="1856" spans="14:19" x14ac:dyDescent="0.4">
      <c r="N1856">
        <v>11265</v>
      </c>
      <c r="O1856">
        <v>26.222411739999998</v>
      </c>
      <c r="P1856">
        <v>12450.92</v>
      </c>
      <c r="Q1856">
        <v>10.777016203000001</v>
      </c>
      <c r="R1856">
        <v>11265</v>
      </c>
      <c r="S1856">
        <v>1.1743456649999999</v>
      </c>
    </row>
    <row r="1857" spans="14:19" x14ac:dyDescent="0.4">
      <c r="N1857">
        <v>11270</v>
      </c>
      <c r="O1857">
        <v>26.22192029</v>
      </c>
      <c r="P1857">
        <v>12456.56</v>
      </c>
      <c r="Q1857">
        <v>10.777232590000001</v>
      </c>
      <c r="R1857">
        <v>11270</v>
      </c>
      <c r="S1857">
        <v>1.1743463000000001</v>
      </c>
    </row>
    <row r="1858" spans="14:19" x14ac:dyDescent="0.4">
      <c r="N1858">
        <v>11275</v>
      </c>
      <c r="O1858">
        <v>26.22135089</v>
      </c>
      <c r="P1858">
        <v>12462.2</v>
      </c>
      <c r="Q1858">
        <v>10.777480143</v>
      </c>
      <c r="R1858">
        <v>11275</v>
      </c>
      <c r="S1858">
        <v>1.1743570219999999</v>
      </c>
    </row>
    <row r="1859" spans="14:19" x14ac:dyDescent="0.4">
      <c r="N1859">
        <v>11280</v>
      </c>
      <c r="O1859">
        <v>26.220679000000001</v>
      </c>
      <c r="P1859">
        <v>12467.84</v>
      </c>
      <c r="Q1859">
        <v>10.777752669</v>
      </c>
      <c r="R1859">
        <v>11280</v>
      </c>
      <c r="S1859">
        <v>1.174377287</v>
      </c>
    </row>
    <row r="1860" spans="14:19" x14ac:dyDescent="0.4">
      <c r="N1860">
        <v>11285</v>
      </c>
      <c r="O1860">
        <v>26.219851250000001</v>
      </c>
      <c r="P1860">
        <v>12473.48</v>
      </c>
      <c r="Q1860">
        <v>10.778044805</v>
      </c>
      <c r="R1860">
        <v>11285</v>
      </c>
      <c r="S1860">
        <v>1.1744066719999999</v>
      </c>
    </row>
    <row r="1861" spans="14:19" x14ac:dyDescent="0.4">
      <c r="N1861">
        <v>11290</v>
      </c>
      <c r="O1861">
        <v>26.218870110000001</v>
      </c>
      <c r="P1861">
        <v>12479.12</v>
      </c>
      <c r="Q1861">
        <v>10.778352196</v>
      </c>
      <c r="R1861">
        <v>11290</v>
      </c>
      <c r="S1861">
        <v>1.1744448759999999</v>
      </c>
    </row>
    <row r="1862" spans="14:19" x14ac:dyDescent="0.4">
      <c r="N1862">
        <v>11295</v>
      </c>
      <c r="O1862">
        <v>26.21780249</v>
      </c>
      <c r="P1862">
        <v>12484.76</v>
      </c>
      <c r="Q1862">
        <v>10.778671592</v>
      </c>
      <c r="R1862">
        <v>11295</v>
      </c>
      <c r="S1862">
        <v>1.174492581</v>
      </c>
    </row>
    <row r="1863" spans="14:19" x14ac:dyDescent="0.4">
      <c r="N1863">
        <v>11300</v>
      </c>
      <c r="O1863">
        <v>26.216574019999999</v>
      </c>
      <c r="P1863">
        <v>12490.4</v>
      </c>
      <c r="Q1863">
        <v>10.7790009</v>
      </c>
      <c r="R1863">
        <v>11300</v>
      </c>
      <c r="S1863">
        <v>1.1745487379999999</v>
      </c>
    </row>
    <row r="1864" spans="14:19" x14ac:dyDescent="0.4">
      <c r="N1864">
        <v>11305</v>
      </c>
      <c r="O1864">
        <v>26.215259079999999</v>
      </c>
      <c r="P1864">
        <v>12496.04</v>
      </c>
      <c r="Q1864">
        <v>10.779339158000001</v>
      </c>
      <c r="R1864">
        <v>11305</v>
      </c>
      <c r="S1864">
        <v>1.1746124520000001</v>
      </c>
    </row>
    <row r="1865" spans="14:19" x14ac:dyDescent="0.4">
      <c r="N1865">
        <v>11310</v>
      </c>
      <c r="O1865">
        <v>26.213866190000001</v>
      </c>
      <c r="P1865">
        <v>12501.68</v>
      </c>
      <c r="Q1865">
        <v>10.779686454</v>
      </c>
      <c r="R1865">
        <v>11310</v>
      </c>
      <c r="S1865">
        <v>1.1746827339999999</v>
      </c>
    </row>
    <row r="1866" spans="14:19" x14ac:dyDescent="0.4">
      <c r="N1866">
        <v>11315</v>
      </c>
      <c r="O1866">
        <v>26.212442710000001</v>
      </c>
      <c r="P1866">
        <v>12507.32</v>
      </c>
      <c r="Q1866">
        <v>10.780043795999999</v>
      </c>
      <c r="R1866">
        <v>11315</v>
      </c>
      <c r="S1866">
        <v>1.1747582379999999</v>
      </c>
    </row>
    <row r="1867" spans="14:19" x14ac:dyDescent="0.4">
      <c r="N1867">
        <v>11320</v>
      </c>
      <c r="O1867">
        <v>26.210982919999999</v>
      </c>
      <c r="P1867">
        <v>12512.96</v>
      </c>
      <c r="Q1867">
        <v>10.780412927</v>
      </c>
      <c r="R1867">
        <v>11320</v>
      </c>
      <c r="S1867">
        <v>1.174837339</v>
      </c>
    </row>
    <row r="1868" spans="14:19" x14ac:dyDescent="0.4">
      <c r="N1868">
        <v>11325</v>
      </c>
      <c r="O1868">
        <v>26.209445200000001</v>
      </c>
      <c r="P1868">
        <v>12518.6</v>
      </c>
      <c r="Q1868">
        <v>10.780796119</v>
      </c>
      <c r="R1868">
        <v>11325</v>
      </c>
      <c r="S1868">
        <v>1.17491828</v>
      </c>
    </row>
    <row r="1869" spans="14:19" x14ac:dyDescent="0.4">
      <c r="N1869">
        <v>11330</v>
      </c>
      <c r="O1869">
        <v>26.20784377</v>
      </c>
      <c r="P1869">
        <v>12524.24</v>
      </c>
      <c r="Q1869">
        <v>10.781195933999999</v>
      </c>
      <c r="R1869">
        <v>11330</v>
      </c>
      <c r="S1869">
        <v>1.174999353</v>
      </c>
    </row>
    <row r="1870" spans="14:19" x14ac:dyDescent="0.4">
      <c r="N1870">
        <v>11335</v>
      </c>
      <c r="O1870">
        <v>26.20624235</v>
      </c>
      <c r="P1870">
        <v>12529.88</v>
      </c>
      <c r="Q1870">
        <v>10.781614992</v>
      </c>
      <c r="R1870">
        <v>11335</v>
      </c>
      <c r="S1870">
        <v>1.1750790840000001</v>
      </c>
    </row>
    <row r="1871" spans="14:19" x14ac:dyDescent="0.4">
      <c r="N1871">
        <v>11340</v>
      </c>
      <c r="O1871">
        <v>26.20464093</v>
      </c>
      <c r="P1871">
        <v>12535.52</v>
      </c>
      <c r="Q1871">
        <v>10.78205573</v>
      </c>
      <c r="R1871">
        <v>11340</v>
      </c>
      <c r="S1871">
        <v>1.1751560670000001</v>
      </c>
    </row>
    <row r="1872" spans="14:19" x14ac:dyDescent="0.4">
      <c r="N1872">
        <v>11345</v>
      </c>
      <c r="O1872">
        <v>26.203039499999999</v>
      </c>
      <c r="P1872">
        <v>12541.16</v>
      </c>
      <c r="Q1872">
        <v>10.782520184999999</v>
      </c>
      <c r="R1872">
        <v>11345</v>
      </c>
      <c r="S1872">
        <v>1.1752297700000001</v>
      </c>
    </row>
    <row r="1873" spans="14:19" x14ac:dyDescent="0.4">
      <c r="N1873">
        <v>11350</v>
      </c>
      <c r="O1873">
        <v>26.201438079999999</v>
      </c>
      <c r="P1873">
        <v>12546.8</v>
      </c>
      <c r="Q1873">
        <v>10.783009805000001</v>
      </c>
      <c r="R1873">
        <v>11350</v>
      </c>
      <c r="S1873">
        <v>1.1753000739999999</v>
      </c>
    </row>
    <row r="1874" spans="14:19" x14ac:dyDescent="0.4">
      <c r="N1874">
        <v>11355</v>
      </c>
      <c r="O1874">
        <v>26.199836659999999</v>
      </c>
      <c r="P1874">
        <v>12552.44</v>
      </c>
      <c r="Q1874">
        <v>10.783525281999999</v>
      </c>
      <c r="R1874">
        <v>11355</v>
      </c>
      <c r="S1874">
        <v>1.1753668239999999</v>
      </c>
    </row>
    <row r="1875" spans="14:19" x14ac:dyDescent="0.4">
      <c r="N1875">
        <v>11360</v>
      </c>
      <c r="O1875">
        <v>26.198235230000002</v>
      </c>
      <c r="P1875">
        <v>12558.08</v>
      </c>
      <c r="Q1875">
        <v>10.784066431999999</v>
      </c>
      <c r="R1875">
        <v>11360</v>
      </c>
      <c r="S1875">
        <v>1.175429783</v>
      </c>
    </row>
    <row r="1876" spans="14:19" x14ac:dyDescent="0.4">
      <c r="N1876">
        <v>11365</v>
      </c>
      <c r="O1876">
        <v>26.196596799999998</v>
      </c>
      <c r="P1876">
        <v>12563.72</v>
      </c>
      <c r="Q1876">
        <v>10.78463211</v>
      </c>
      <c r="R1876">
        <v>11365</v>
      </c>
      <c r="S1876">
        <v>1.1754885349999999</v>
      </c>
    </row>
    <row r="1877" spans="14:19" x14ac:dyDescent="0.4">
      <c r="N1877">
        <v>11370</v>
      </c>
      <c r="O1877">
        <v>26.194932380000001</v>
      </c>
      <c r="P1877">
        <v>12569.36</v>
      </c>
      <c r="Q1877">
        <v>10.785220169</v>
      </c>
      <c r="R1877">
        <v>11370</v>
      </c>
      <c r="S1877">
        <v>1.1755424489999999</v>
      </c>
    </row>
    <row r="1878" spans="14:19" x14ac:dyDescent="0.4">
      <c r="N1878">
        <v>11375</v>
      </c>
      <c r="O1878">
        <v>26.193330960000001</v>
      </c>
      <c r="P1878">
        <v>12575</v>
      </c>
      <c r="Q1878">
        <v>10.785827462</v>
      </c>
      <c r="R1878">
        <v>11375</v>
      </c>
      <c r="S1878">
        <v>1.1755906970000001</v>
      </c>
    </row>
    <row r="1879" spans="14:19" x14ac:dyDescent="0.4">
      <c r="N1879">
        <v>11380</v>
      </c>
      <c r="O1879">
        <v>26.19172562</v>
      </c>
      <c r="P1879">
        <v>12580.64</v>
      </c>
      <c r="Q1879">
        <v>10.786449880999999</v>
      </c>
      <c r="R1879">
        <v>11380</v>
      </c>
      <c r="S1879">
        <v>1.175632322</v>
      </c>
    </row>
    <row r="1880" spans="14:19" x14ac:dyDescent="0.4">
      <c r="N1880">
        <v>11385</v>
      </c>
      <c r="O1880">
        <v>26.190035229999999</v>
      </c>
      <c r="P1880">
        <v>12586.28</v>
      </c>
      <c r="Q1880">
        <v>10.787082448</v>
      </c>
      <c r="R1880">
        <v>11385</v>
      </c>
      <c r="S1880">
        <v>1.1756655380000001</v>
      </c>
    </row>
    <row r="1881" spans="14:19" x14ac:dyDescent="0.4">
      <c r="N1881">
        <v>11390</v>
      </c>
      <c r="O1881">
        <v>26.188262989999998</v>
      </c>
      <c r="P1881">
        <v>12591.92</v>
      </c>
      <c r="Q1881">
        <v>10.787719436</v>
      </c>
      <c r="R1881">
        <v>11390</v>
      </c>
      <c r="S1881">
        <v>1.1756895839999999</v>
      </c>
    </row>
    <row r="1882" spans="14:19" x14ac:dyDescent="0.4">
      <c r="N1882">
        <v>11395</v>
      </c>
      <c r="O1882">
        <v>26.18641281</v>
      </c>
      <c r="P1882">
        <v>12597.56</v>
      </c>
      <c r="Q1882">
        <v>10.788354536</v>
      </c>
      <c r="R1882">
        <v>11395</v>
      </c>
      <c r="S1882">
        <v>1.175704144</v>
      </c>
    </row>
    <row r="1883" spans="14:19" x14ac:dyDescent="0.4">
      <c r="N1883">
        <v>11400</v>
      </c>
      <c r="O1883">
        <v>26.184484699999999</v>
      </c>
      <c r="P1883">
        <v>12603.2</v>
      </c>
      <c r="Q1883">
        <v>10.788981052</v>
      </c>
      <c r="R1883">
        <v>11400</v>
      </c>
      <c r="S1883">
        <v>1.1757086830000001</v>
      </c>
    </row>
    <row r="1884" spans="14:19" x14ac:dyDescent="0.4">
      <c r="N1884">
        <v>11405</v>
      </c>
      <c r="O1884">
        <v>26.18247865</v>
      </c>
      <c r="P1884">
        <v>12608.84</v>
      </c>
      <c r="Q1884">
        <v>10.789592126000001</v>
      </c>
      <c r="R1884">
        <v>11405</v>
      </c>
      <c r="S1884">
        <v>1.1757028270000001</v>
      </c>
    </row>
    <row r="1885" spans="14:19" x14ac:dyDescent="0.4">
      <c r="N1885">
        <v>11410</v>
      </c>
      <c r="O1885">
        <v>26.180356939999999</v>
      </c>
      <c r="P1885">
        <v>12614.48</v>
      </c>
      <c r="Q1885">
        <v>10.790180973</v>
      </c>
      <c r="R1885">
        <v>11410</v>
      </c>
      <c r="S1885">
        <v>1.1756863559999999</v>
      </c>
    </row>
    <row r="1886" spans="14:19" x14ac:dyDescent="0.4">
      <c r="N1886">
        <v>11415</v>
      </c>
      <c r="O1886">
        <v>26.178079360000002</v>
      </c>
      <c r="P1886">
        <v>12620.12</v>
      </c>
      <c r="Q1886">
        <v>10.790741127</v>
      </c>
      <c r="R1886">
        <v>11415</v>
      </c>
      <c r="S1886">
        <v>1.1756591860000001</v>
      </c>
    </row>
    <row r="1887" spans="14:19" x14ac:dyDescent="0.4">
      <c r="N1887">
        <v>11420</v>
      </c>
      <c r="O1887">
        <v>26.17564591</v>
      </c>
      <c r="P1887">
        <v>12625.76</v>
      </c>
      <c r="Q1887">
        <v>10.791266673000001</v>
      </c>
      <c r="R1887">
        <v>11420</v>
      </c>
      <c r="S1887">
        <v>1.1756213659999999</v>
      </c>
    </row>
    <row r="1888" spans="14:19" x14ac:dyDescent="0.4">
      <c r="N1888">
        <v>11425</v>
      </c>
      <c r="O1888">
        <v>26.173056580000001</v>
      </c>
      <c r="P1888">
        <v>12631.4</v>
      </c>
      <c r="Q1888">
        <v>10.791752451000001</v>
      </c>
      <c r="R1888">
        <v>11425</v>
      </c>
      <c r="S1888">
        <v>1.1755730579999999</v>
      </c>
    </row>
    <row r="1889" spans="14:19" x14ac:dyDescent="0.4">
      <c r="N1889">
        <v>11430</v>
      </c>
      <c r="O1889">
        <v>26.170298580000001</v>
      </c>
      <c r="P1889">
        <v>12637.04</v>
      </c>
      <c r="Q1889">
        <v>10.792194223999999</v>
      </c>
      <c r="R1889">
        <v>11430</v>
      </c>
      <c r="S1889">
        <v>1.1755137179999999</v>
      </c>
    </row>
    <row r="1890" spans="14:19" x14ac:dyDescent="0.4">
      <c r="N1890">
        <v>11435</v>
      </c>
      <c r="O1890">
        <v>26.167458010000001</v>
      </c>
      <c r="P1890">
        <v>12642.68</v>
      </c>
      <c r="Q1890">
        <v>10.792588799000001</v>
      </c>
      <c r="R1890">
        <v>11435</v>
      </c>
      <c r="S1890">
        <v>1.1754439969999999</v>
      </c>
    </row>
    <row r="1891" spans="14:19" x14ac:dyDescent="0.4">
      <c r="N1891">
        <v>11440</v>
      </c>
      <c r="O1891">
        <v>26.164396440000001</v>
      </c>
      <c r="P1891">
        <v>12648.32</v>
      </c>
      <c r="Q1891">
        <v>10.792934082</v>
      </c>
      <c r="R1891">
        <v>11440</v>
      </c>
      <c r="S1891">
        <v>1.17536486</v>
      </c>
    </row>
    <row r="1892" spans="14:19" x14ac:dyDescent="0.4">
      <c r="N1892">
        <v>11445</v>
      </c>
      <c r="O1892">
        <v>26.161161570000001</v>
      </c>
      <c r="P1892">
        <v>12653.96</v>
      </c>
      <c r="Q1892">
        <v>10.793229084</v>
      </c>
      <c r="R1892">
        <v>11445</v>
      </c>
      <c r="S1892">
        <v>1.1752766210000001</v>
      </c>
    </row>
    <row r="1893" spans="14:19" x14ac:dyDescent="0.4">
      <c r="N1893">
        <v>11450</v>
      </c>
      <c r="O1893">
        <v>26.15777082</v>
      </c>
      <c r="P1893">
        <v>12659.6</v>
      </c>
      <c r="Q1893">
        <v>10.793473861000001</v>
      </c>
      <c r="R1893">
        <v>11450</v>
      </c>
      <c r="S1893">
        <v>1.1751795009999999</v>
      </c>
    </row>
    <row r="1894" spans="14:19" x14ac:dyDescent="0.4">
      <c r="N1894">
        <v>11455</v>
      </c>
      <c r="O1894">
        <v>26.154224200000002</v>
      </c>
      <c r="P1894">
        <v>12665.24</v>
      </c>
      <c r="Q1894">
        <v>10.793669405999999</v>
      </c>
      <c r="R1894">
        <v>11455</v>
      </c>
      <c r="S1894">
        <v>1.1750735880000001</v>
      </c>
    </row>
    <row r="1895" spans="14:19" x14ac:dyDescent="0.4">
      <c r="N1895">
        <v>11460</v>
      </c>
      <c r="O1895">
        <v>26.15052171</v>
      </c>
      <c r="P1895">
        <v>12670.88</v>
      </c>
      <c r="Q1895">
        <v>10.793817502</v>
      </c>
      <c r="R1895">
        <v>11460</v>
      </c>
      <c r="S1895">
        <v>1.1749588099999999</v>
      </c>
    </row>
    <row r="1896" spans="14:19" x14ac:dyDescent="0.4">
      <c r="N1896">
        <v>11465</v>
      </c>
      <c r="O1896">
        <v>26.146696089999999</v>
      </c>
      <c r="P1896">
        <v>12676.52</v>
      </c>
      <c r="Q1896">
        <v>10.793920541</v>
      </c>
      <c r="R1896">
        <v>11465</v>
      </c>
      <c r="S1896">
        <v>1.1748349300000001</v>
      </c>
    </row>
    <row r="1897" spans="14:19" x14ac:dyDescent="0.4">
      <c r="N1897">
        <v>11470</v>
      </c>
      <c r="O1897">
        <v>26.142854450000002</v>
      </c>
      <c r="P1897">
        <v>12682.16</v>
      </c>
      <c r="Q1897">
        <v>10.793981328999999</v>
      </c>
      <c r="R1897">
        <v>11470</v>
      </c>
      <c r="S1897">
        <v>1.174701574</v>
      </c>
    </row>
    <row r="1898" spans="14:19" x14ac:dyDescent="0.4">
      <c r="N1898">
        <v>11475</v>
      </c>
      <c r="O1898">
        <v>26.13876192</v>
      </c>
      <c r="P1898">
        <v>12687.8</v>
      </c>
      <c r="Q1898">
        <v>10.794002893</v>
      </c>
      <c r="R1898">
        <v>11475</v>
      </c>
      <c r="S1898">
        <v>1.174557536</v>
      </c>
    </row>
    <row r="1899" spans="14:19" x14ac:dyDescent="0.4">
      <c r="N1899">
        <v>11480</v>
      </c>
      <c r="O1899">
        <v>26.134586120000002</v>
      </c>
      <c r="P1899">
        <v>12693.44</v>
      </c>
      <c r="Q1899">
        <v>10.793988291</v>
      </c>
      <c r="R1899">
        <v>11480</v>
      </c>
      <c r="S1899">
        <v>1.174402433</v>
      </c>
    </row>
    <row r="1900" spans="14:19" x14ac:dyDescent="0.4">
      <c r="N1900">
        <v>11485</v>
      </c>
      <c r="O1900">
        <v>26.130260140000001</v>
      </c>
      <c r="P1900">
        <v>12699.08</v>
      </c>
      <c r="Q1900">
        <v>10.793940449000001</v>
      </c>
      <c r="R1900">
        <v>11485</v>
      </c>
      <c r="S1900">
        <v>1.174236915</v>
      </c>
    </row>
    <row r="1901" spans="14:19" x14ac:dyDescent="0.4">
      <c r="N1901">
        <v>11490</v>
      </c>
      <c r="O1901">
        <v>26.12590071</v>
      </c>
      <c r="P1901">
        <v>12704.72</v>
      </c>
      <c r="Q1901">
        <v>10.793862019000001</v>
      </c>
      <c r="R1901">
        <v>11490</v>
      </c>
      <c r="S1901">
        <v>1.174061324</v>
      </c>
    </row>
    <row r="1902" spans="14:19" x14ac:dyDescent="0.4">
      <c r="N1902">
        <v>11495</v>
      </c>
      <c r="O1902">
        <v>26.1214911</v>
      </c>
      <c r="P1902">
        <v>12710.36</v>
      </c>
      <c r="Q1902">
        <v>10.793755278000001</v>
      </c>
      <c r="R1902">
        <v>11495</v>
      </c>
      <c r="S1902">
        <v>1.173876371</v>
      </c>
    </row>
    <row r="1903" spans="14:19" x14ac:dyDescent="0.4">
      <c r="N1903">
        <v>11500</v>
      </c>
      <c r="O1903">
        <v>26.117003560000001</v>
      </c>
      <c r="P1903">
        <v>12716</v>
      </c>
      <c r="Q1903">
        <v>10.793622054</v>
      </c>
      <c r="R1903">
        <v>11500</v>
      </c>
      <c r="S1903">
        <v>1.173683056</v>
      </c>
    </row>
    <row r="1904" spans="14:19" x14ac:dyDescent="0.4">
      <c r="N1904">
        <v>11505</v>
      </c>
      <c r="O1904">
        <v>26.11243808</v>
      </c>
      <c r="P1904">
        <v>12721.64</v>
      </c>
      <c r="Q1904">
        <v>10.793463692</v>
      </c>
      <c r="R1904">
        <v>11505</v>
      </c>
      <c r="S1904">
        <v>1.1734825209999999</v>
      </c>
    </row>
    <row r="1905" spans="14:19" x14ac:dyDescent="0.4">
      <c r="N1905">
        <v>11510</v>
      </c>
      <c r="O1905">
        <v>26.10779466</v>
      </c>
      <c r="P1905">
        <v>12727.28</v>
      </c>
      <c r="Q1905">
        <v>10.793281046000001</v>
      </c>
      <c r="R1905">
        <v>11510</v>
      </c>
      <c r="S1905">
        <v>1.1732758480000001</v>
      </c>
    </row>
    <row r="1906" spans="14:19" x14ac:dyDescent="0.4">
      <c r="N1906">
        <v>11515</v>
      </c>
      <c r="O1906">
        <v>26.103079359999999</v>
      </c>
      <c r="P1906">
        <v>12732.92</v>
      </c>
      <c r="Q1906">
        <v>10.793074496999999</v>
      </c>
      <c r="R1906">
        <v>11515</v>
      </c>
      <c r="S1906">
        <v>1.173063862</v>
      </c>
    </row>
    <row r="1907" spans="14:19" x14ac:dyDescent="0.4">
      <c r="N1907">
        <v>11520</v>
      </c>
      <c r="O1907">
        <v>26.098364060000002</v>
      </c>
      <c r="P1907">
        <v>12738.56</v>
      </c>
      <c r="Q1907">
        <v>10.792843986999999</v>
      </c>
      <c r="R1907">
        <v>11520</v>
      </c>
      <c r="S1907">
        <v>1.1728466209999999</v>
      </c>
    </row>
    <row r="1908" spans="14:19" x14ac:dyDescent="0.4">
      <c r="N1908">
        <v>11525</v>
      </c>
      <c r="O1908">
        <v>26.09348078</v>
      </c>
      <c r="P1908">
        <v>12744.2</v>
      </c>
      <c r="Q1908">
        <v>10.792589081999999</v>
      </c>
      <c r="R1908">
        <v>11525</v>
      </c>
      <c r="S1908">
        <v>1.172623784</v>
      </c>
    </row>
    <row r="1909" spans="14:19" x14ac:dyDescent="0.4">
      <c r="N1909">
        <v>11530</v>
      </c>
      <c r="O1909">
        <v>26.088587539999999</v>
      </c>
      <c r="P1909">
        <v>12749.84</v>
      </c>
      <c r="Q1909">
        <v>10.792309035000001</v>
      </c>
      <c r="R1909">
        <v>11530</v>
      </c>
      <c r="S1909">
        <v>1.1723950919999999</v>
      </c>
    </row>
    <row r="1910" spans="14:19" x14ac:dyDescent="0.4">
      <c r="N1910">
        <v>11535</v>
      </c>
      <c r="O1910">
        <v>26.083632380000001</v>
      </c>
      <c r="P1910">
        <v>12755.48</v>
      </c>
      <c r="Q1910">
        <v>10.792002879</v>
      </c>
      <c r="R1910">
        <v>11535</v>
      </c>
      <c r="S1910">
        <v>1.1721598900000001</v>
      </c>
    </row>
    <row r="1911" spans="14:19" x14ac:dyDescent="0.4">
      <c r="N1911">
        <v>11540</v>
      </c>
      <c r="O1911">
        <v>26.078548399999999</v>
      </c>
      <c r="P1911">
        <v>12761.12</v>
      </c>
      <c r="Q1911">
        <v>10.791669529</v>
      </c>
      <c r="R1911">
        <v>11540</v>
      </c>
      <c r="S1911">
        <v>1.1719177759999999</v>
      </c>
    </row>
    <row r="1912" spans="14:19" x14ac:dyDescent="0.4">
      <c r="N1912">
        <v>11545</v>
      </c>
      <c r="O1912">
        <v>26.073388260000002</v>
      </c>
      <c r="P1912">
        <v>12766.76</v>
      </c>
      <c r="Q1912">
        <v>10.791307921</v>
      </c>
      <c r="R1912">
        <v>11545</v>
      </c>
      <c r="S1912">
        <v>1.171668782</v>
      </c>
    </row>
    <row r="1913" spans="14:19" x14ac:dyDescent="0.4">
      <c r="N1913">
        <v>11550</v>
      </c>
      <c r="O1913">
        <v>26.068170460000001</v>
      </c>
      <c r="P1913">
        <v>12772.4</v>
      </c>
      <c r="Q1913">
        <v>10.790917152</v>
      </c>
      <c r="R1913">
        <v>11550</v>
      </c>
      <c r="S1913">
        <v>1.171413464</v>
      </c>
    </row>
    <row r="1914" spans="14:19" x14ac:dyDescent="0.4">
      <c r="N1914">
        <v>11555</v>
      </c>
      <c r="O1914">
        <v>26.062814589999999</v>
      </c>
      <c r="P1914">
        <v>12778.04</v>
      </c>
      <c r="Q1914">
        <v>10.790496654</v>
      </c>
      <c r="R1914">
        <v>11555</v>
      </c>
      <c r="S1914">
        <v>1.1711528769999999</v>
      </c>
    </row>
    <row r="1915" spans="14:19" x14ac:dyDescent="0.4">
      <c r="N1915">
        <v>11560</v>
      </c>
      <c r="O1915">
        <v>26.057380779999999</v>
      </c>
      <c r="P1915">
        <v>12783.68</v>
      </c>
      <c r="Q1915">
        <v>10.790046358</v>
      </c>
      <c r="R1915">
        <v>11560</v>
      </c>
      <c r="S1915">
        <v>1.170888425</v>
      </c>
    </row>
    <row r="1916" spans="14:19" x14ac:dyDescent="0.4">
      <c r="N1916">
        <v>11565</v>
      </c>
      <c r="O1916">
        <v>26.051864770000002</v>
      </c>
      <c r="P1916">
        <v>12789.32</v>
      </c>
      <c r="Q1916">
        <v>10.789566856</v>
      </c>
      <c r="R1916">
        <v>11565</v>
      </c>
      <c r="S1916">
        <v>1.1706215879999999</v>
      </c>
    </row>
    <row r="1917" spans="14:19" x14ac:dyDescent="0.4">
      <c r="N1917">
        <v>11570</v>
      </c>
      <c r="O1917">
        <v>26.04617936</v>
      </c>
      <c r="P1917">
        <v>12794.96</v>
      </c>
      <c r="Q1917">
        <v>10.789059517</v>
      </c>
      <c r="R1917">
        <v>11570</v>
      </c>
      <c r="S1917">
        <v>1.17035384</v>
      </c>
    </row>
    <row r="1918" spans="14:19" x14ac:dyDescent="0.4">
      <c r="N1918">
        <v>11575</v>
      </c>
      <c r="O1918">
        <v>26.040485409999999</v>
      </c>
      <c r="P1918">
        <v>12800.6</v>
      </c>
      <c r="Q1918">
        <v>10.788526560999999</v>
      </c>
      <c r="R1918">
        <v>11575</v>
      </c>
      <c r="S1918">
        <v>1.1700859610000001</v>
      </c>
    </row>
    <row r="1919" spans="14:19" x14ac:dyDescent="0.4">
      <c r="N1919">
        <v>11580</v>
      </c>
      <c r="O1919">
        <v>26.034666189999999</v>
      </c>
      <c r="P1919">
        <v>12806.24</v>
      </c>
      <c r="Q1919">
        <v>10.787971062</v>
      </c>
      <c r="R1919">
        <v>11580</v>
      </c>
      <c r="S1919">
        <v>1.1698179719999999</v>
      </c>
    </row>
    <row r="1920" spans="14:19" x14ac:dyDescent="0.4">
      <c r="N1920">
        <v>11585</v>
      </c>
      <c r="O1920">
        <v>26.02874271</v>
      </c>
      <c r="P1920">
        <v>12811.88</v>
      </c>
      <c r="Q1920">
        <v>10.787396875000001</v>
      </c>
      <c r="R1920">
        <v>11585</v>
      </c>
      <c r="S1920">
        <v>1.1695494340000001</v>
      </c>
    </row>
    <row r="1921" spans="14:19" x14ac:dyDescent="0.4">
      <c r="N1921">
        <v>11590</v>
      </c>
      <c r="O1921">
        <v>26.022700709999999</v>
      </c>
      <c r="P1921">
        <v>12817.52</v>
      </c>
      <c r="Q1921">
        <v>10.786808499999999</v>
      </c>
      <c r="R1921">
        <v>11590</v>
      </c>
      <c r="S1921">
        <v>1.1692796219999999</v>
      </c>
    </row>
    <row r="1922" spans="14:19" x14ac:dyDescent="0.4">
      <c r="N1922">
        <v>11595</v>
      </c>
      <c r="O1922">
        <v>26.016561920000001</v>
      </c>
      <c r="P1922">
        <v>12823.16</v>
      </c>
      <c r="Q1922">
        <v>10.786210892</v>
      </c>
      <c r="R1922">
        <v>11595</v>
      </c>
      <c r="S1922">
        <v>1.169007739</v>
      </c>
    </row>
    <row r="1923" spans="14:19" x14ac:dyDescent="0.4">
      <c r="N1923">
        <v>11600</v>
      </c>
      <c r="O1923">
        <v>26.01040463</v>
      </c>
      <c r="P1923">
        <v>12828.8</v>
      </c>
      <c r="Q1923">
        <v>10.785609241</v>
      </c>
      <c r="R1923">
        <v>11600</v>
      </c>
      <c r="S1923">
        <v>1.1687331169999999</v>
      </c>
    </row>
    <row r="1924" spans="14:19" x14ac:dyDescent="0.4">
      <c r="N1924">
        <v>11605</v>
      </c>
      <c r="O1924">
        <v>26.004176869999998</v>
      </c>
      <c r="P1924">
        <v>12834.44</v>
      </c>
      <c r="Q1924">
        <v>10.785008757</v>
      </c>
      <c r="R1924">
        <v>11605</v>
      </c>
      <c r="S1924">
        <v>1.168455378</v>
      </c>
    </row>
    <row r="1925" spans="14:19" x14ac:dyDescent="0.4">
      <c r="N1925">
        <v>11610</v>
      </c>
      <c r="O1925">
        <v>25.99794911</v>
      </c>
      <c r="P1925">
        <v>12840.08</v>
      </c>
      <c r="Q1925">
        <v>10.784414474</v>
      </c>
      <c r="R1925">
        <v>11610</v>
      </c>
      <c r="S1925">
        <v>1.1681744190000001</v>
      </c>
    </row>
    <row r="1926" spans="14:19" x14ac:dyDescent="0.4">
      <c r="N1926">
        <v>11615</v>
      </c>
      <c r="O1926">
        <v>25.991550530000001</v>
      </c>
      <c r="P1926">
        <v>12845.72</v>
      </c>
      <c r="Q1926">
        <v>10.783831092</v>
      </c>
      <c r="R1926">
        <v>11615</v>
      </c>
      <c r="S1926">
        <v>1.167890688</v>
      </c>
    </row>
    <row r="1927" spans="14:19" x14ac:dyDescent="0.4">
      <c r="N1927">
        <v>11620</v>
      </c>
      <c r="O1927">
        <v>25.98514484</v>
      </c>
      <c r="P1927">
        <v>12851.36</v>
      </c>
      <c r="Q1927">
        <v>10.783262868</v>
      </c>
      <c r="R1927">
        <v>11620</v>
      </c>
      <c r="S1927">
        <v>1.167605295</v>
      </c>
    </row>
    <row r="1928" spans="14:19" x14ac:dyDescent="0.4">
      <c r="N1928">
        <v>11625</v>
      </c>
      <c r="O1928">
        <v>25.978675800000001</v>
      </c>
      <c r="P1928">
        <v>12857</v>
      </c>
      <c r="Q1928">
        <v>10.782713548</v>
      </c>
      <c r="R1928">
        <v>11625</v>
      </c>
      <c r="S1928">
        <v>1.167319129</v>
      </c>
    </row>
    <row r="1929" spans="14:19" x14ac:dyDescent="0.4">
      <c r="N1929">
        <v>11630</v>
      </c>
      <c r="O1929">
        <v>25.97218114</v>
      </c>
      <c r="P1929">
        <v>12862.64</v>
      </c>
      <c r="Q1929">
        <v>10.782186318000001</v>
      </c>
      <c r="R1929">
        <v>11630</v>
      </c>
      <c r="S1929">
        <v>1.167033027</v>
      </c>
    </row>
    <row r="1930" spans="14:19" x14ac:dyDescent="0.4">
      <c r="N1930">
        <v>11635</v>
      </c>
      <c r="O1930">
        <v>25.965645200000001</v>
      </c>
      <c r="P1930">
        <v>12868.28</v>
      </c>
      <c r="Q1930">
        <v>10.781683765</v>
      </c>
      <c r="R1930">
        <v>11635</v>
      </c>
      <c r="S1930">
        <v>1.1667476640000001</v>
      </c>
    </row>
    <row r="1931" spans="14:19" x14ac:dyDescent="0.4">
      <c r="N1931">
        <v>11640</v>
      </c>
      <c r="O1931">
        <v>25.959061569999999</v>
      </c>
      <c r="P1931">
        <v>12873.92</v>
      </c>
      <c r="Q1931">
        <v>10.781207834</v>
      </c>
      <c r="R1931">
        <v>11640</v>
      </c>
      <c r="S1931">
        <v>1.166463472</v>
      </c>
    </row>
    <row r="1932" spans="14:19" x14ac:dyDescent="0.4">
      <c r="N1932">
        <v>11645</v>
      </c>
      <c r="O1932">
        <v>25.952458719999999</v>
      </c>
      <c r="P1932">
        <v>12879.56</v>
      </c>
      <c r="Q1932">
        <v>10.780759752</v>
      </c>
      <c r="R1932">
        <v>11645</v>
      </c>
      <c r="S1932">
        <v>1.166180596</v>
      </c>
    </row>
    <row r="1933" spans="14:19" x14ac:dyDescent="0.4">
      <c r="N1933">
        <v>11650</v>
      </c>
      <c r="O1933">
        <v>25.945777939999999</v>
      </c>
      <c r="P1933">
        <v>12885.2</v>
      </c>
      <c r="Q1933">
        <v>10.780339940999999</v>
      </c>
      <c r="R1933">
        <v>11650</v>
      </c>
      <c r="S1933">
        <v>1.165898882</v>
      </c>
    </row>
    <row r="1934" spans="14:19" x14ac:dyDescent="0.4">
      <c r="N1934">
        <v>11655</v>
      </c>
      <c r="O1934">
        <v>25.939016370000001</v>
      </c>
      <c r="P1934">
        <v>12890.84</v>
      </c>
      <c r="Q1934">
        <v>10.779947913999999</v>
      </c>
      <c r="R1934">
        <v>11655</v>
      </c>
      <c r="S1934">
        <v>1.1656179129999999</v>
      </c>
    </row>
    <row r="1935" spans="14:19" x14ac:dyDescent="0.4">
      <c r="N1935">
        <v>11660</v>
      </c>
      <c r="O1935">
        <v>25.93216868</v>
      </c>
      <c r="P1935">
        <v>12896.48</v>
      </c>
      <c r="Q1935">
        <v>10.779582177</v>
      </c>
      <c r="R1935">
        <v>11660</v>
      </c>
      <c r="S1935">
        <v>1.1653369440000001</v>
      </c>
    </row>
    <row r="1936" spans="14:19" x14ac:dyDescent="0.4">
      <c r="N1936">
        <v>11665</v>
      </c>
      <c r="O1936">
        <v>25.92524306</v>
      </c>
      <c r="P1936">
        <v>12902.12</v>
      </c>
      <c r="Q1936">
        <v>10.779240160000001</v>
      </c>
      <c r="R1936">
        <v>11665</v>
      </c>
      <c r="S1936">
        <v>1.1650552780000001</v>
      </c>
    </row>
    <row r="1937" spans="14:19" x14ac:dyDescent="0.4">
      <c r="N1937">
        <v>11670</v>
      </c>
      <c r="O1937">
        <v>25.918303559999998</v>
      </c>
      <c r="P1937">
        <v>12907.76</v>
      </c>
      <c r="Q1937">
        <v>10.778918193000001</v>
      </c>
      <c r="R1937">
        <v>11670</v>
      </c>
      <c r="S1937">
        <v>1.164772457</v>
      </c>
    </row>
    <row r="1938" spans="14:19" x14ac:dyDescent="0.4">
      <c r="N1938">
        <v>11675</v>
      </c>
      <c r="O1938">
        <v>25.911258010000001</v>
      </c>
      <c r="P1938">
        <v>12913.4</v>
      </c>
      <c r="Q1938">
        <v>10.778611542</v>
      </c>
      <c r="R1938">
        <v>11675</v>
      </c>
      <c r="S1938">
        <v>1.164488253</v>
      </c>
    </row>
    <row r="1939" spans="14:19" x14ac:dyDescent="0.4">
      <c r="N1939">
        <v>11680</v>
      </c>
      <c r="O1939">
        <v>25.904056579999999</v>
      </c>
      <c r="P1939">
        <v>12919.04</v>
      </c>
      <c r="Q1939">
        <v>10.778314512</v>
      </c>
      <c r="R1939">
        <v>11680</v>
      </c>
      <c r="S1939">
        <v>1.1642026649999999</v>
      </c>
    </row>
    <row r="1940" spans="14:19" x14ac:dyDescent="0.4">
      <c r="N1940">
        <v>11685</v>
      </c>
      <c r="O1940">
        <v>25.896730250000001</v>
      </c>
      <c r="P1940">
        <v>12924.68</v>
      </c>
      <c r="Q1940">
        <v>10.77802061</v>
      </c>
      <c r="R1940">
        <v>11685</v>
      </c>
      <c r="S1940">
        <v>1.1639158679999999</v>
      </c>
    </row>
    <row r="1941" spans="14:19" x14ac:dyDescent="0.4">
      <c r="N1941">
        <v>11690</v>
      </c>
      <c r="O1941">
        <v>25.889325979999999</v>
      </c>
      <c r="P1941">
        <v>12930.32</v>
      </c>
      <c r="Q1941">
        <v>10.777722751000001</v>
      </c>
      <c r="R1941">
        <v>11690</v>
      </c>
      <c r="S1941">
        <v>1.163628112</v>
      </c>
    </row>
    <row r="1942" spans="14:19" x14ac:dyDescent="0.4">
      <c r="N1942">
        <v>11695</v>
      </c>
      <c r="O1942">
        <v>25.88183488</v>
      </c>
      <c r="P1942">
        <v>12935.96</v>
      </c>
      <c r="Q1942">
        <v>10.777413489000001</v>
      </c>
      <c r="R1942">
        <v>11695</v>
      </c>
      <c r="S1942">
        <v>1.1633396030000001</v>
      </c>
    </row>
    <row r="1943" spans="14:19" x14ac:dyDescent="0.4">
      <c r="N1943">
        <v>11700</v>
      </c>
      <c r="O1943">
        <v>25.874183630000001</v>
      </c>
      <c r="P1943">
        <v>12941.6</v>
      </c>
      <c r="Q1943">
        <v>10.777085252999999</v>
      </c>
      <c r="R1943">
        <v>11700</v>
      </c>
      <c r="S1943">
        <v>1.163050363</v>
      </c>
    </row>
    <row r="1944" spans="14:19" x14ac:dyDescent="0.4">
      <c r="N1944">
        <v>11705</v>
      </c>
      <c r="O1944">
        <v>25.866358720000001</v>
      </c>
      <c r="P1944">
        <v>12947.24</v>
      </c>
      <c r="Q1944">
        <v>10.776730556</v>
      </c>
      <c r="R1944">
        <v>11705</v>
      </c>
      <c r="S1944">
        <v>1.162760027</v>
      </c>
    </row>
    <row r="1945" spans="14:19" x14ac:dyDescent="0.4">
      <c r="N1945">
        <v>11710</v>
      </c>
      <c r="O1945">
        <v>25.858529539999999</v>
      </c>
      <c r="P1945">
        <v>12952.88</v>
      </c>
      <c r="Q1945">
        <v>10.776342174</v>
      </c>
      <c r="R1945">
        <v>11710</v>
      </c>
      <c r="S1945">
        <v>1.162468168</v>
      </c>
    </row>
    <row r="1946" spans="14:19" x14ac:dyDescent="0.4">
      <c r="N1946">
        <v>11715</v>
      </c>
      <c r="O1946">
        <v>25.85050605</v>
      </c>
      <c r="P1946">
        <v>12958.52</v>
      </c>
      <c r="Q1946">
        <v>10.775913287</v>
      </c>
      <c r="R1946">
        <v>11715</v>
      </c>
      <c r="S1946">
        <v>1.1621741779999999</v>
      </c>
    </row>
    <row r="1947" spans="14:19" x14ac:dyDescent="0.4">
      <c r="N1947">
        <v>11720</v>
      </c>
      <c r="O1947">
        <v>25.842302490000002</v>
      </c>
      <c r="P1947">
        <v>12964.16</v>
      </c>
      <c r="Q1947">
        <v>10.775437567999999</v>
      </c>
      <c r="R1947">
        <v>11720</v>
      </c>
      <c r="S1947">
        <v>1.161877424</v>
      </c>
    </row>
    <row r="1948" spans="14:19" x14ac:dyDescent="0.4">
      <c r="N1948">
        <v>11725</v>
      </c>
      <c r="O1948">
        <v>25.83402847</v>
      </c>
      <c r="P1948">
        <v>12969.8</v>
      </c>
      <c r="Q1948">
        <v>10.774909233000001</v>
      </c>
      <c r="R1948">
        <v>11725</v>
      </c>
      <c r="S1948">
        <v>1.161577292</v>
      </c>
    </row>
    <row r="1949" spans="14:19" x14ac:dyDescent="0.4">
      <c r="N1949">
        <v>11730</v>
      </c>
      <c r="O1949">
        <v>25.82572278</v>
      </c>
      <c r="P1949">
        <v>12975.44</v>
      </c>
      <c r="Q1949">
        <v>10.774323074</v>
      </c>
      <c r="R1949">
        <v>11730</v>
      </c>
      <c r="S1949">
        <v>1.161273207</v>
      </c>
    </row>
    <row r="1950" spans="14:19" x14ac:dyDescent="0.4">
      <c r="N1950">
        <v>11735</v>
      </c>
      <c r="O1950">
        <v>25.817359790000001</v>
      </c>
      <c r="P1950">
        <v>12981.08</v>
      </c>
      <c r="Q1950">
        <v>10.773674458</v>
      </c>
      <c r="R1950">
        <v>11735</v>
      </c>
      <c r="S1950">
        <v>1.1609646339999999</v>
      </c>
    </row>
    <row r="1951" spans="14:19" x14ac:dyDescent="0.4">
      <c r="N1951">
        <v>11740</v>
      </c>
      <c r="O1951">
        <v>25.80898719</v>
      </c>
      <c r="P1951">
        <v>12986.72</v>
      </c>
      <c r="Q1951">
        <v>10.772959333999999</v>
      </c>
      <c r="R1951">
        <v>11740</v>
      </c>
      <c r="S1951">
        <v>1.160651063</v>
      </c>
    </row>
    <row r="1952" spans="14:19" x14ac:dyDescent="0.4">
      <c r="N1952">
        <v>11745</v>
      </c>
      <c r="O1952">
        <v>25.800535230000001</v>
      </c>
      <c r="P1952">
        <v>12992.36</v>
      </c>
      <c r="Q1952">
        <v>10.772174232999999</v>
      </c>
      <c r="R1952">
        <v>11745</v>
      </c>
      <c r="S1952">
        <v>1.1603318920000001</v>
      </c>
    </row>
    <row r="1953" spans="14:19" x14ac:dyDescent="0.4">
      <c r="N1953">
        <v>11750</v>
      </c>
      <c r="O1953">
        <v>25.792083269999999</v>
      </c>
      <c r="P1953">
        <v>12998</v>
      </c>
      <c r="Q1953">
        <v>10.771316282000001</v>
      </c>
      <c r="R1953">
        <v>11750</v>
      </c>
      <c r="S1953">
        <v>1.1600059730000001</v>
      </c>
    </row>
    <row r="1954" spans="14:19" x14ac:dyDescent="0.4">
      <c r="N1954">
        <v>11755</v>
      </c>
      <c r="O1954">
        <v>25.783631320000001</v>
      </c>
      <c r="P1954">
        <v>13003.64</v>
      </c>
      <c r="Q1954">
        <v>10.77038323</v>
      </c>
      <c r="R1954">
        <v>11755</v>
      </c>
      <c r="S1954">
        <v>1.1596736999999999</v>
      </c>
    </row>
    <row r="1955" spans="14:19" x14ac:dyDescent="0.4">
      <c r="N1955">
        <v>11760</v>
      </c>
      <c r="O1955">
        <v>25.775310319999999</v>
      </c>
      <c r="P1955">
        <v>13009.28</v>
      </c>
      <c r="Q1955">
        <v>10.769373481000001</v>
      </c>
      <c r="R1955">
        <v>11760</v>
      </c>
      <c r="S1955">
        <v>1.1593349589999999</v>
      </c>
    </row>
    <row r="1956" spans="14:19" x14ac:dyDescent="0.4">
      <c r="N1956">
        <v>11765</v>
      </c>
      <c r="O1956">
        <v>25.767199640000001</v>
      </c>
      <c r="P1956">
        <v>13014.92</v>
      </c>
      <c r="Q1956">
        <v>10.768286133</v>
      </c>
      <c r="R1956">
        <v>11765</v>
      </c>
      <c r="S1956">
        <v>1.158989802</v>
      </c>
    </row>
    <row r="1957" spans="14:19" x14ac:dyDescent="0.4">
      <c r="N1957">
        <v>11770</v>
      </c>
      <c r="O1957">
        <v>25.75923594</v>
      </c>
      <c r="P1957">
        <v>13020.56</v>
      </c>
      <c r="Q1957">
        <v>10.767121026</v>
      </c>
      <c r="R1957">
        <v>11770</v>
      </c>
      <c r="S1957">
        <v>1.158638405</v>
      </c>
    </row>
    <row r="1958" spans="14:19" x14ac:dyDescent="0.4">
      <c r="N1958">
        <v>11775</v>
      </c>
      <c r="O1958">
        <v>25.751350179999999</v>
      </c>
      <c r="P1958">
        <v>13026.2</v>
      </c>
      <c r="Q1958">
        <v>10.765878773000001</v>
      </c>
      <c r="R1958">
        <v>11775</v>
      </c>
      <c r="S1958">
        <v>1.1582809869999999</v>
      </c>
    </row>
    <row r="1959" spans="14:19" x14ac:dyDescent="0.4">
      <c r="N1959">
        <v>11780</v>
      </c>
      <c r="O1959">
        <v>25.74358505</v>
      </c>
      <c r="P1959">
        <v>13031.84</v>
      </c>
      <c r="Q1959">
        <v>10.764560792999999</v>
      </c>
      <c r="R1959">
        <v>11780</v>
      </c>
      <c r="S1959">
        <v>1.1579177249999999</v>
      </c>
    </row>
    <row r="1960" spans="14:19" x14ac:dyDescent="0.4">
      <c r="N1960">
        <v>11785</v>
      </c>
      <c r="O1960">
        <v>25.73606406</v>
      </c>
      <c r="P1960">
        <v>13037.48</v>
      </c>
      <c r="Q1960">
        <v>10.763169318999999</v>
      </c>
      <c r="R1960">
        <v>11785</v>
      </c>
      <c r="S1960">
        <v>1.1575486770000001</v>
      </c>
    </row>
    <row r="1961" spans="14:19" x14ac:dyDescent="0.4">
      <c r="N1961">
        <v>11790</v>
      </c>
      <c r="O1961">
        <v>25.728857649999998</v>
      </c>
      <c r="P1961">
        <v>13043.12</v>
      </c>
      <c r="Q1961">
        <v>10.761707397</v>
      </c>
      <c r="R1961">
        <v>11790</v>
      </c>
      <c r="S1961">
        <v>1.157173666</v>
      </c>
    </row>
    <row r="1962" spans="14:19" x14ac:dyDescent="0.4">
      <c r="N1962">
        <v>11795</v>
      </c>
      <c r="O1962">
        <v>25.722092530000001</v>
      </c>
      <c r="P1962">
        <v>13048.76</v>
      </c>
      <c r="Q1962">
        <v>10.760178865</v>
      </c>
      <c r="R1962">
        <v>11795</v>
      </c>
      <c r="S1962">
        <v>1.1567915600000001</v>
      </c>
    </row>
    <row r="1963" spans="14:19" x14ac:dyDescent="0.4">
      <c r="N1963">
        <v>11800</v>
      </c>
      <c r="O1963">
        <v>25.715562630000001</v>
      </c>
      <c r="P1963">
        <v>13054.4</v>
      </c>
      <c r="Q1963">
        <v>10.758588322</v>
      </c>
      <c r="R1963">
        <v>11800</v>
      </c>
      <c r="S1963">
        <v>1.1564027690000001</v>
      </c>
    </row>
    <row r="1964" spans="14:19" x14ac:dyDescent="0.4">
      <c r="N1964">
        <v>11805</v>
      </c>
      <c r="O1964">
        <v>25.709266549999999</v>
      </c>
      <c r="P1964">
        <v>13060.04</v>
      </c>
      <c r="Q1964">
        <v>10.756941082999999</v>
      </c>
      <c r="R1964">
        <v>11805</v>
      </c>
      <c r="S1964">
        <v>1.1560070609999999</v>
      </c>
    </row>
    <row r="1965" spans="14:19" x14ac:dyDescent="0.4">
      <c r="N1965">
        <v>11810</v>
      </c>
      <c r="O1965">
        <v>25.703314590000002</v>
      </c>
      <c r="P1965">
        <v>13065.68</v>
      </c>
      <c r="Q1965">
        <v>10.755243138000001</v>
      </c>
      <c r="R1965">
        <v>11810</v>
      </c>
      <c r="S1965">
        <v>1.155604453</v>
      </c>
    </row>
    <row r="1966" spans="14:19" x14ac:dyDescent="0.4">
      <c r="N1966">
        <v>11815</v>
      </c>
      <c r="O1966">
        <v>25.697752309999998</v>
      </c>
      <c r="P1966">
        <v>13071.32</v>
      </c>
      <c r="Q1966">
        <v>10.753501095000001</v>
      </c>
      <c r="R1966">
        <v>11815</v>
      </c>
      <c r="S1966">
        <v>1.1551952599999999</v>
      </c>
    </row>
    <row r="1967" spans="14:19" x14ac:dyDescent="0.4">
      <c r="N1967">
        <v>11820</v>
      </c>
      <c r="O1967">
        <v>25.692579720000001</v>
      </c>
      <c r="P1967">
        <v>13076.96</v>
      </c>
      <c r="Q1967">
        <v>10.751722134</v>
      </c>
      <c r="R1967">
        <v>11820</v>
      </c>
      <c r="S1967">
        <v>1.1547800960000001</v>
      </c>
    </row>
    <row r="1968" spans="14:19" x14ac:dyDescent="0.4">
      <c r="N1968">
        <v>11825</v>
      </c>
      <c r="O1968">
        <v>25.687796800000001</v>
      </c>
      <c r="P1968">
        <v>13082.6</v>
      </c>
      <c r="Q1968">
        <v>10.749913958</v>
      </c>
      <c r="R1968">
        <v>11825</v>
      </c>
      <c r="S1968">
        <v>1.154359809</v>
      </c>
    </row>
    <row r="1969" spans="14:19" x14ac:dyDescent="0.4">
      <c r="N1969">
        <v>11830</v>
      </c>
      <c r="O1969">
        <v>25.683403559999999</v>
      </c>
      <c r="P1969">
        <v>13088.24</v>
      </c>
      <c r="Q1969">
        <v>10.74808473</v>
      </c>
      <c r="R1969">
        <v>11830</v>
      </c>
      <c r="S1969">
        <v>1.153935385</v>
      </c>
    </row>
    <row r="1970" spans="14:19" x14ac:dyDescent="0.4">
      <c r="N1970">
        <v>11835</v>
      </c>
      <c r="O1970">
        <v>25.679400000000001</v>
      </c>
      <c r="P1970">
        <v>13093.88</v>
      </c>
      <c r="Q1970">
        <v>10.746243015999999</v>
      </c>
      <c r="R1970">
        <v>11835</v>
      </c>
      <c r="S1970">
        <v>1.153507821</v>
      </c>
    </row>
    <row r="1971" spans="14:19" x14ac:dyDescent="0.4">
      <c r="N1971">
        <v>11840</v>
      </c>
      <c r="O1971">
        <v>25.67584128</v>
      </c>
      <c r="P1971">
        <v>13099.52</v>
      </c>
      <c r="Q1971">
        <v>10.744397698</v>
      </c>
      <c r="R1971">
        <v>11840</v>
      </c>
      <c r="S1971">
        <v>1.1530778310000001</v>
      </c>
    </row>
    <row r="1972" spans="14:19" x14ac:dyDescent="0.4">
      <c r="N1972">
        <v>11845</v>
      </c>
      <c r="O1972">
        <v>25.672672240000001</v>
      </c>
      <c r="P1972">
        <v>13105.16</v>
      </c>
      <c r="Q1972">
        <v>10.742557881</v>
      </c>
      <c r="R1972">
        <v>11845</v>
      </c>
      <c r="S1972">
        <v>1.152646571</v>
      </c>
    </row>
    <row r="1973" spans="14:19" x14ac:dyDescent="0.4">
      <c r="N1973">
        <v>11850</v>
      </c>
      <c r="O1973">
        <v>25.669892879999999</v>
      </c>
      <c r="P1973">
        <v>13110.8</v>
      </c>
      <c r="Q1973">
        <v>10.740732770999999</v>
      </c>
      <c r="R1973">
        <v>11850</v>
      </c>
      <c r="S1973">
        <v>1.15221475</v>
      </c>
    </row>
    <row r="1974" spans="14:19" x14ac:dyDescent="0.4">
      <c r="N1974">
        <v>11855</v>
      </c>
      <c r="O1974">
        <v>25.667503199999999</v>
      </c>
      <c r="P1974">
        <v>13116.44</v>
      </c>
      <c r="Q1974">
        <v>10.738931538999999</v>
      </c>
      <c r="R1974">
        <v>11855</v>
      </c>
      <c r="S1974">
        <v>1.1517832050000001</v>
      </c>
    </row>
    <row r="1975" spans="14:19" x14ac:dyDescent="0.4">
      <c r="N1975">
        <v>11860</v>
      </c>
      <c r="O1975">
        <v>25.665458359999999</v>
      </c>
      <c r="P1975">
        <v>13122.08</v>
      </c>
      <c r="Q1975">
        <v>10.737163167</v>
      </c>
      <c r="R1975">
        <v>11860</v>
      </c>
      <c r="S1975">
        <v>1.151353005</v>
      </c>
    </row>
    <row r="1976" spans="14:19" x14ac:dyDescent="0.4">
      <c r="N1976">
        <v>11865</v>
      </c>
      <c r="O1976">
        <v>25.663792879999999</v>
      </c>
      <c r="P1976">
        <v>13127.72</v>
      </c>
      <c r="Q1976">
        <v>10.735436287000001</v>
      </c>
      <c r="R1976">
        <v>11865</v>
      </c>
      <c r="S1976">
        <v>1.150925492</v>
      </c>
    </row>
    <row r="1977" spans="14:19" x14ac:dyDescent="0.4">
      <c r="N1977">
        <v>11870</v>
      </c>
      <c r="O1977">
        <v>25.66252669</v>
      </c>
      <c r="P1977">
        <v>13133.36</v>
      </c>
      <c r="Q1977">
        <v>10.733759023999999</v>
      </c>
      <c r="R1977">
        <v>11870</v>
      </c>
      <c r="S1977">
        <v>1.1505022629999999</v>
      </c>
    </row>
    <row r="1978" spans="14:19" x14ac:dyDescent="0.4">
      <c r="N1978">
        <v>11875</v>
      </c>
      <c r="O1978">
        <v>25.66150605</v>
      </c>
      <c r="P1978">
        <v>13139</v>
      </c>
      <c r="Q1978">
        <v>10.732138844</v>
      </c>
      <c r="R1978">
        <v>11875</v>
      </c>
      <c r="S1978">
        <v>1.150085083</v>
      </c>
    </row>
    <row r="1979" spans="14:19" x14ac:dyDescent="0.4">
      <c r="N1979">
        <v>11880</v>
      </c>
      <c r="O1979">
        <v>25.66079787</v>
      </c>
      <c r="P1979">
        <v>13144.64</v>
      </c>
      <c r="Q1979">
        <v>10.730582419999999</v>
      </c>
      <c r="R1979">
        <v>11880</v>
      </c>
      <c r="S1979">
        <v>1.149675749</v>
      </c>
    </row>
    <row r="1980" spans="14:19" x14ac:dyDescent="0.4">
      <c r="N1980">
        <v>11885</v>
      </c>
      <c r="O1980">
        <v>25.660530959999999</v>
      </c>
      <c r="P1980">
        <v>13150.28</v>
      </c>
      <c r="Q1980">
        <v>10.729095529</v>
      </c>
      <c r="R1980">
        <v>11885</v>
      </c>
      <c r="S1980">
        <v>1.1492774029999999</v>
      </c>
    </row>
    <row r="1981" spans="14:19" x14ac:dyDescent="0.4">
      <c r="N1981">
        <v>11890</v>
      </c>
      <c r="O1981">
        <v>25.660578650000001</v>
      </c>
      <c r="P1981">
        <v>13155.92</v>
      </c>
      <c r="Q1981">
        <v>10.727682967</v>
      </c>
      <c r="R1981">
        <v>11890</v>
      </c>
      <c r="S1981">
        <v>1.148890376</v>
      </c>
    </row>
    <row r="1982" spans="14:19" x14ac:dyDescent="0.4">
      <c r="N1982">
        <v>11895</v>
      </c>
      <c r="O1982">
        <v>25.660938080000001</v>
      </c>
      <c r="P1982">
        <v>13161.56</v>
      </c>
      <c r="Q1982">
        <v>10.726348489999999</v>
      </c>
      <c r="R1982">
        <v>11895</v>
      </c>
      <c r="S1982">
        <v>1.148515578</v>
      </c>
    </row>
    <row r="1983" spans="14:19" x14ac:dyDescent="0.4">
      <c r="N1983">
        <v>11900</v>
      </c>
      <c r="O1983">
        <v>25.661552669999999</v>
      </c>
      <c r="P1983">
        <v>13167.2</v>
      </c>
      <c r="Q1983">
        <v>10.725094788</v>
      </c>
      <c r="R1983">
        <v>11900</v>
      </c>
      <c r="S1983">
        <v>1.1481538710000001</v>
      </c>
    </row>
    <row r="1984" spans="14:19" x14ac:dyDescent="0.4">
      <c r="N1984">
        <v>11905</v>
      </c>
      <c r="O1984">
        <v>25.662355519999998</v>
      </c>
      <c r="P1984">
        <v>13172.84</v>
      </c>
      <c r="Q1984">
        <v>10.723923467000001</v>
      </c>
      <c r="R1984">
        <v>11905</v>
      </c>
      <c r="S1984">
        <v>1.147806111</v>
      </c>
    </row>
    <row r="1985" spans="14:19" x14ac:dyDescent="0.4">
      <c r="N1985">
        <v>11910</v>
      </c>
      <c r="O1985">
        <v>25.66341779</v>
      </c>
      <c r="P1985">
        <v>13178.48</v>
      </c>
      <c r="Q1985">
        <v>10.722835056999999</v>
      </c>
      <c r="R1985">
        <v>11910</v>
      </c>
      <c r="S1985">
        <v>1.147473253</v>
      </c>
    </row>
    <row r="1986" spans="14:19" x14ac:dyDescent="0.4">
      <c r="N1986">
        <v>11915</v>
      </c>
      <c r="O1986">
        <v>25.664799290000001</v>
      </c>
      <c r="P1986">
        <v>13184.12</v>
      </c>
      <c r="Q1986">
        <v>10.721829032</v>
      </c>
      <c r="R1986">
        <v>11915</v>
      </c>
      <c r="S1986">
        <v>1.1471564240000001</v>
      </c>
    </row>
    <row r="1987" spans="14:19" x14ac:dyDescent="0.4">
      <c r="N1987">
        <v>11920</v>
      </c>
      <c r="O1987">
        <v>25.666361569999999</v>
      </c>
      <c r="P1987">
        <v>13189.76</v>
      </c>
      <c r="Q1987">
        <v>10.720903849999999</v>
      </c>
      <c r="R1987">
        <v>11920</v>
      </c>
      <c r="S1987">
        <v>1.1468569390000001</v>
      </c>
    </row>
    <row r="1988" spans="14:19" x14ac:dyDescent="0.4">
      <c r="N1988">
        <v>11925</v>
      </c>
      <c r="O1988">
        <v>25.668234160000001</v>
      </c>
      <c r="P1988">
        <v>13195.4</v>
      </c>
      <c r="Q1988">
        <v>10.720057007999999</v>
      </c>
      <c r="R1988">
        <v>11925</v>
      </c>
      <c r="S1988">
        <v>1.1465762639999999</v>
      </c>
    </row>
    <row r="1989" spans="14:19" x14ac:dyDescent="0.4">
      <c r="N1989">
        <v>11930</v>
      </c>
      <c r="O1989">
        <v>25.670369399999998</v>
      </c>
      <c r="P1989">
        <v>13201.04</v>
      </c>
      <c r="Q1989">
        <v>10.71928512</v>
      </c>
      <c r="R1989">
        <v>11930</v>
      </c>
      <c r="S1989">
        <v>1.146318631</v>
      </c>
    </row>
    <row r="1990" spans="14:19" x14ac:dyDescent="0.4">
      <c r="N1990">
        <v>11935</v>
      </c>
      <c r="O1990">
        <v>25.67258399</v>
      </c>
      <c r="P1990">
        <v>13206.68</v>
      </c>
      <c r="Q1990">
        <v>10.718584014999999</v>
      </c>
      <c r="R1990">
        <v>11935</v>
      </c>
      <c r="S1990">
        <v>1.1460834550000001</v>
      </c>
    </row>
    <row r="1991" spans="14:19" x14ac:dyDescent="0.4">
      <c r="N1991">
        <v>11940</v>
      </c>
      <c r="O1991">
        <v>25.675081500000001</v>
      </c>
      <c r="P1991">
        <v>13212.32</v>
      </c>
      <c r="Q1991">
        <v>10.717948857</v>
      </c>
      <c r="R1991">
        <v>11940</v>
      </c>
      <c r="S1991">
        <v>1.1458713599999999</v>
      </c>
    </row>
    <row r="1992" spans="14:19" x14ac:dyDescent="0.4">
      <c r="N1992">
        <v>11945</v>
      </c>
      <c r="O1992">
        <v>25.677776160000001</v>
      </c>
      <c r="P1992">
        <v>13217.96</v>
      </c>
      <c r="Q1992">
        <v>10.717374292000001</v>
      </c>
      <c r="R1992">
        <v>11945</v>
      </c>
      <c r="S1992">
        <v>1.1456830039999999</v>
      </c>
    </row>
    <row r="1993" spans="14:19" x14ac:dyDescent="0.4">
      <c r="N1993">
        <v>11950</v>
      </c>
      <c r="O1993">
        <v>25.680672950000002</v>
      </c>
      <c r="P1993">
        <v>13223.6</v>
      </c>
      <c r="Q1993">
        <v>10.716854593000001</v>
      </c>
      <c r="R1993">
        <v>11950</v>
      </c>
      <c r="S1993">
        <v>1.145518732</v>
      </c>
    </row>
    <row r="1994" spans="14:19" x14ac:dyDescent="0.4">
      <c r="N1994">
        <v>11955</v>
      </c>
      <c r="O1994">
        <v>25.683803560000001</v>
      </c>
      <c r="P1994">
        <v>13229.24</v>
      </c>
      <c r="Q1994">
        <v>10.716383826</v>
      </c>
      <c r="R1994">
        <v>11955</v>
      </c>
      <c r="S1994">
        <v>1.145378652</v>
      </c>
    </row>
    <row r="1995" spans="14:19" x14ac:dyDescent="0.4">
      <c r="N1995">
        <v>11960</v>
      </c>
      <c r="O1995">
        <v>25.68711957</v>
      </c>
      <c r="P1995">
        <v>13234.88</v>
      </c>
      <c r="Q1995">
        <v>10.715956008999999</v>
      </c>
      <c r="R1995">
        <v>11960</v>
      </c>
      <c r="S1995">
        <v>1.14526276</v>
      </c>
    </row>
    <row r="1996" spans="14:19" x14ac:dyDescent="0.4">
      <c r="N1996">
        <v>11965</v>
      </c>
      <c r="O1996">
        <v>25.690539860000001</v>
      </c>
      <c r="P1996">
        <v>13240.52</v>
      </c>
      <c r="Q1996">
        <v>10.715565252999999</v>
      </c>
      <c r="R1996">
        <v>11965</v>
      </c>
      <c r="S1996">
        <v>1.1451710799999999</v>
      </c>
    </row>
    <row r="1997" spans="14:19" x14ac:dyDescent="0.4">
      <c r="N1997">
        <v>11970</v>
      </c>
      <c r="O1997">
        <v>25.694193949999999</v>
      </c>
      <c r="P1997">
        <v>13246.16</v>
      </c>
      <c r="Q1997">
        <v>10.715205902999999</v>
      </c>
      <c r="R1997">
        <v>11970</v>
      </c>
      <c r="S1997">
        <v>1.1451038039999999</v>
      </c>
    </row>
    <row r="1998" spans="14:19" x14ac:dyDescent="0.4">
      <c r="N1998">
        <v>11975</v>
      </c>
      <c r="O1998">
        <v>25.69810854</v>
      </c>
      <c r="P1998">
        <v>13251.8</v>
      </c>
      <c r="Q1998">
        <v>10.714872649</v>
      </c>
      <c r="R1998">
        <v>11975</v>
      </c>
      <c r="S1998">
        <v>1.145064351</v>
      </c>
    </row>
    <row r="1999" spans="14:19" x14ac:dyDescent="0.4">
      <c r="N1999">
        <v>11980</v>
      </c>
      <c r="O1999">
        <v>25.7021032</v>
      </c>
      <c r="P1999">
        <v>13257.44</v>
      </c>
      <c r="Q1999">
        <v>10.714560628999999</v>
      </c>
      <c r="R1999">
        <v>11980</v>
      </c>
      <c r="S1999">
        <v>1.14505152</v>
      </c>
    </row>
    <row r="2000" spans="14:19" x14ac:dyDescent="0.4">
      <c r="N2000">
        <v>11985</v>
      </c>
      <c r="O2000">
        <v>25.70624484</v>
      </c>
      <c r="P2000">
        <v>13263.08</v>
      </c>
      <c r="Q2000">
        <v>10.714265511000001</v>
      </c>
      <c r="R2000">
        <v>11985</v>
      </c>
      <c r="S2000">
        <v>1.1450655750000001</v>
      </c>
    </row>
    <row r="2001" spans="14:19" x14ac:dyDescent="0.4">
      <c r="N2001">
        <v>11990</v>
      </c>
      <c r="O2001">
        <v>25.710542350000001</v>
      </c>
      <c r="P2001">
        <v>13268.72</v>
      </c>
      <c r="Q2001">
        <v>10.713983569</v>
      </c>
      <c r="R2001">
        <v>11990</v>
      </c>
      <c r="S2001">
        <v>1.145107342</v>
      </c>
    </row>
    <row r="2002" spans="14:19" x14ac:dyDescent="0.4">
      <c r="N2002">
        <v>11995</v>
      </c>
      <c r="O2002">
        <v>25.714995729999998</v>
      </c>
      <c r="P2002">
        <v>13274.36</v>
      </c>
      <c r="Q2002">
        <v>10.713711740999999</v>
      </c>
      <c r="R2002">
        <v>11995</v>
      </c>
      <c r="S2002">
        <v>1.1451773279999999</v>
      </c>
    </row>
    <row r="2003" spans="14:19" x14ac:dyDescent="0.4">
      <c r="N2003">
        <v>12000</v>
      </c>
      <c r="O2003">
        <v>25.719640930000001</v>
      </c>
      <c r="P2003">
        <v>13280</v>
      </c>
      <c r="Q2003">
        <v>10.713447690000001</v>
      </c>
      <c r="R2003">
        <v>12000</v>
      </c>
      <c r="S2003">
        <v>1.145275579</v>
      </c>
    </row>
    <row r="2004" spans="14:19" x14ac:dyDescent="0.4">
      <c r="N2004">
        <v>12005</v>
      </c>
      <c r="O2004">
        <v>25.724445200000002</v>
      </c>
      <c r="P2004">
        <v>13285.64</v>
      </c>
      <c r="Q2004">
        <v>10.713189835</v>
      </c>
      <c r="R2004">
        <v>12005</v>
      </c>
      <c r="S2004">
        <v>1.145401611</v>
      </c>
    </row>
    <row r="2005" spans="14:19" x14ac:dyDescent="0.4">
      <c r="N2005">
        <v>12010</v>
      </c>
      <c r="O2005">
        <v>25.72926335</v>
      </c>
      <c r="P2005">
        <v>13291.28</v>
      </c>
      <c r="Q2005">
        <v>10.712937376999999</v>
      </c>
      <c r="R2005">
        <v>12010</v>
      </c>
      <c r="S2005">
        <v>1.1455544129999999</v>
      </c>
    </row>
    <row r="2006" spans="14:19" x14ac:dyDescent="0.4">
      <c r="N2006">
        <v>12015</v>
      </c>
      <c r="O2006">
        <v>25.734159429999998</v>
      </c>
      <c r="P2006">
        <v>13296.92</v>
      </c>
      <c r="Q2006">
        <v>10.712690297</v>
      </c>
      <c r="R2006">
        <v>12015</v>
      </c>
      <c r="S2006">
        <v>1.1457325439999999</v>
      </c>
    </row>
    <row r="2007" spans="14:19" x14ac:dyDescent="0.4">
      <c r="N2007">
        <v>12020</v>
      </c>
      <c r="O2007">
        <v>25.73914164</v>
      </c>
      <c r="P2007">
        <v>13302.56</v>
      </c>
      <c r="Q2007">
        <v>10.712449327</v>
      </c>
      <c r="R2007">
        <v>12020</v>
      </c>
      <c r="S2007">
        <v>1.145936531</v>
      </c>
    </row>
    <row r="2008" spans="14:19" x14ac:dyDescent="0.4">
      <c r="N2008">
        <v>12025</v>
      </c>
      <c r="O2008">
        <v>25.74412384</v>
      </c>
      <c r="P2008">
        <v>13308.2</v>
      </c>
      <c r="Q2008">
        <v>10.712215882000001</v>
      </c>
      <c r="R2008">
        <v>12025</v>
      </c>
      <c r="S2008">
        <v>1.1461626600000001</v>
      </c>
    </row>
    <row r="2009" spans="14:19" x14ac:dyDescent="0.4">
      <c r="N2009">
        <v>12030</v>
      </c>
      <c r="O2009">
        <v>25.749245550000001</v>
      </c>
      <c r="P2009">
        <v>13313.84</v>
      </c>
      <c r="Q2009">
        <v>10.711991973</v>
      </c>
      <c r="R2009">
        <v>12030</v>
      </c>
      <c r="S2009">
        <v>1.146408487</v>
      </c>
    </row>
    <row r="2010" spans="14:19" x14ac:dyDescent="0.4">
      <c r="N2010">
        <v>12035</v>
      </c>
      <c r="O2010">
        <v>25.754405689999999</v>
      </c>
      <c r="P2010">
        <v>13319.48</v>
      </c>
      <c r="Q2010">
        <v>10.711780085999999</v>
      </c>
      <c r="R2010">
        <v>12035</v>
      </c>
      <c r="S2010">
        <v>1.1466725950000001</v>
      </c>
    </row>
    <row r="2011" spans="14:19" x14ac:dyDescent="0.4">
      <c r="N2011">
        <v>12040</v>
      </c>
      <c r="O2011">
        <v>25.759518150000002</v>
      </c>
      <c r="P2011">
        <v>13325.12</v>
      </c>
      <c r="Q2011">
        <v>10.711583037</v>
      </c>
      <c r="R2011">
        <v>12040</v>
      </c>
      <c r="S2011">
        <v>1.1469536769999999</v>
      </c>
    </row>
    <row r="2012" spans="14:19" x14ac:dyDescent="0.4">
      <c r="N2012">
        <v>12045</v>
      </c>
      <c r="O2012">
        <v>25.76455267</v>
      </c>
      <c r="P2012">
        <v>13330.76</v>
      </c>
      <c r="Q2012">
        <v>10.711403821999999</v>
      </c>
      <c r="R2012">
        <v>12045</v>
      </c>
      <c r="S2012">
        <v>1.147250442</v>
      </c>
    </row>
    <row r="2013" spans="14:19" x14ac:dyDescent="0.4">
      <c r="N2013">
        <v>12050</v>
      </c>
      <c r="O2013">
        <v>25.769509249999999</v>
      </c>
      <c r="P2013">
        <v>13336.4</v>
      </c>
      <c r="Q2013">
        <v>10.711245466999999</v>
      </c>
      <c r="R2013">
        <v>12050</v>
      </c>
      <c r="S2013">
        <v>1.147561504</v>
      </c>
    </row>
    <row r="2014" spans="14:19" x14ac:dyDescent="0.4">
      <c r="N2014">
        <v>12055</v>
      </c>
      <c r="O2014">
        <v>25.77440249</v>
      </c>
      <c r="P2014">
        <v>13342.04</v>
      </c>
      <c r="Q2014">
        <v>10.711110886</v>
      </c>
      <c r="R2014">
        <v>12055</v>
      </c>
      <c r="S2014">
        <v>1.1478853040000001</v>
      </c>
    </row>
    <row r="2015" spans="14:19" x14ac:dyDescent="0.4">
      <c r="N2015">
        <v>12060</v>
      </c>
      <c r="O2015">
        <v>25.779292170000002</v>
      </c>
      <c r="P2015">
        <v>13347.68</v>
      </c>
      <c r="Q2015">
        <v>10.71100276</v>
      </c>
      <c r="R2015">
        <v>12060</v>
      </c>
      <c r="S2015">
        <v>1.148220064</v>
      </c>
    </row>
    <row r="2016" spans="14:19" x14ac:dyDescent="0.4">
      <c r="N2016">
        <v>12065</v>
      </c>
      <c r="O2016">
        <v>25.784096439999999</v>
      </c>
      <c r="P2016">
        <v>13353.32</v>
      </c>
      <c r="Q2016">
        <v>10.710923445000001</v>
      </c>
      <c r="R2016">
        <v>12065</v>
      </c>
      <c r="S2016">
        <v>1.148564441</v>
      </c>
    </row>
    <row r="2017" spans="14:19" x14ac:dyDescent="0.4">
      <c r="N2017">
        <v>12070</v>
      </c>
      <c r="O2017">
        <v>25.78873772</v>
      </c>
      <c r="P2017">
        <v>13358.96</v>
      </c>
      <c r="Q2017">
        <v>10.710874909999999</v>
      </c>
      <c r="R2017">
        <v>12070</v>
      </c>
      <c r="S2017">
        <v>1.1489155639999999</v>
      </c>
    </row>
    <row r="2018" spans="14:19" x14ac:dyDescent="0.4">
      <c r="N2018">
        <v>12075</v>
      </c>
      <c r="O2018">
        <v>25.793223130000001</v>
      </c>
      <c r="P2018">
        <v>13364.6</v>
      </c>
      <c r="Q2018">
        <v>10.710858707</v>
      </c>
      <c r="R2018">
        <v>12075</v>
      </c>
      <c r="S2018">
        <v>1.149271229</v>
      </c>
    </row>
    <row r="2019" spans="14:19" x14ac:dyDescent="0.4">
      <c r="N2019">
        <v>12080</v>
      </c>
      <c r="O2019">
        <v>25.797493240000001</v>
      </c>
      <c r="P2019">
        <v>13370.24</v>
      </c>
      <c r="Q2019">
        <v>10.710875971</v>
      </c>
      <c r="R2019">
        <v>12080</v>
      </c>
      <c r="S2019">
        <v>1.1496299130000001</v>
      </c>
    </row>
    <row r="2020" spans="14:19" x14ac:dyDescent="0.4">
      <c r="N2020">
        <v>12085</v>
      </c>
      <c r="O2020">
        <v>25.801577940000001</v>
      </c>
      <c r="P2020">
        <v>13375.88</v>
      </c>
      <c r="Q2020">
        <v>10.710927445999999</v>
      </c>
      <c r="R2020">
        <v>12085</v>
      </c>
      <c r="S2020">
        <v>1.149990386</v>
      </c>
    </row>
    <row r="2021" spans="14:19" x14ac:dyDescent="0.4">
      <c r="N2021">
        <v>12090</v>
      </c>
      <c r="O2021">
        <v>25.80550676</v>
      </c>
      <c r="P2021">
        <v>13381.52</v>
      </c>
      <c r="Q2021">
        <v>10.711013532999999</v>
      </c>
      <c r="R2021">
        <v>12090</v>
      </c>
      <c r="S2021">
        <v>1.1503516330000001</v>
      </c>
    </row>
    <row r="2022" spans="14:19" x14ac:dyDescent="0.4">
      <c r="N2022">
        <v>12095</v>
      </c>
      <c r="O2022">
        <v>25.809279719999999</v>
      </c>
      <c r="P2022">
        <v>13387.16</v>
      </c>
      <c r="Q2022">
        <v>10.711134337000001</v>
      </c>
      <c r="R2022">
        <v>12095</v>
      </c>
      <c r="S2022">
        <v>1.15071272</v>
      </c>
    </row>
    <row r="2023" spans="14:19" x14ac:dyDescent="0.4">
      <c r="N2023">
        <v>12100</v>
      </c>
      <c r="O2023">
        <v>25.8128815</v>
      </c>
      <c r="P2023">
        <v>13392.8</v>
      </c>
      <c r="Q2023">
        <v>10.711289733999999</v>
      </c>
      <c r="R2023">
        <v>12100</v>
      </c>
      <c r="S2023">
        <v>1.1510726179999999</v>
      </c>
    </row>
    <row r="2024" spans="14:19" x14ac:dyDescent="0.4">
      <c r="N2024">
        <v>12105</v>
      </c>
      <c r="O2024">
        <v>25.816245200000001</v>
      </c>
      <c r="P2024">
        <v>13398.44</v>
      </c>
      <c r="Q2024">
        <v>10.711479417</v>
      </c>
      <c r="R2024">
        <v>12105</v>
      </c>
      <c r="S2024">
        <v>1.1514300319999999</v>
      </c>
    </row>
    <row r="2025" spans="14:19" x14ac:dyDescent="0.4">
      <c r="N2025">
        <v>12110</v>
      </c>
      <c r="O2025">
        <v>25.819270110000001</v>
      </c>
      <c r="P2025">
        <v>13404.08</v>
      </c>
      <c r="Q2025">
        <v>10.711702952</v>
      </c>
      <c r="R2025">
        <v>12110</v>
      </c>
      <c r="S2025">
        <v>1.1517826630000001</v>
      </c>
    </row>
    <row r="2026" spans="14:19" x14ac:dyDescent="0.4">
      <c r="N2026">
        <v>12115</v>
      </c>
      <c r="O2026">
        <v>25.822130609999999</v>
      </c>
      <c r="P2026">
        <v>13409.72</v>
      </c>
      <c r="Q2026">
        <v>10.711959809</v>
      </c>
      <c r="R2026">
        <v>12115</v>
      </c>
      <c r="S2026">
        <v>1.15212794</v>
      </c>
    </row>
    <row r="2027" spans="14:19" x14ac:dyDescent="0.4">
      <c r="N2027">
        <v>12120</v>
      </c>
      <c r="O2027">
        <v>25.82476406</v>
      </c>
      <c r="P2027">
        <v>13415.36</v>
      </c>
      <c r="Q2027">
        <v>10.712249401999999</v>
      </c>
      <c r="R2027">
        <v>12120</v>
      </c>
      <c r="S2027">
        <v>1.152463585</v>
      </c>
    </row>
    <row r="2028" spans="14:19" x14ac:dyDescent="0.4">
      <c r="N2028">
        <v>12125</v>
      </c>
      <c r="O2028">
        <v>25.8271637</v>
      </c>
      <c r="P2028">
        <v>13421</v>
      </c>
      <c r="Q2028">
        <v>10.712571124</v>
      </c>
      <c r="R2028">
        <v>12125</v>
      </c>
      <c r="S2028">
        <v>1.1527871030000001</v>
      </c>
    </row>
    <row r="2029" spans="14:19" x14ac:dyDescent="0.4">
      <c r="N2029">
        <v>12130</v>
      </c>
      <c r="O2029">
        <v>25.829378649999999</v>
      </c>
      <c r="P2029">
        <v>13426.64</v>
      </c>
      <c r="Q2029">
        <v>10.712924382000001</v>
      </c>
      <c r="R2029">
        <v>12130</v>
      </c>
      <c r="S2029">
        <v>1.1530962220000001</v>
      </c>
    </row>
    <row r="2030" spans="14:19" x14ac:dyDescent="0.4">
      <c r="N2030">
        <v>12135</v>
      </c>
      <c r="O2030">
        <v>25.831399640000001</v>
      </c>
      <c r="P2030">
        <v>13432.28</v>
      </c>
      <c r="Q2030">
        <v>10.713308647</v>
      </c>
      <c r="R2030">
        <v>12135</v>
      </c>
      <c r="S2030">
        <v>1.153389043</v>
      </c>
    </row>
    <row r="2031" spans="14:19" x14ac:dyDescent="0.4">
      <c r="N2031">
        <v>12140</v>
      </c>
      <c r="O2031">
        <v>25.833186829999999</v>
      </c>
      <c r="P2031">
        <v>13437.92</v>
      </c>
      <c r="Q2031">
        <v>10.713723514</v>
      </c>
      <c r="R2031">
        <v>12140</v>
      </c>
      <c r="S2031">
        <v>1.153664121</v>
      </c>
    </row>
    <row r="2032" spans="14:19" x14ac:dyDescent="0.4">
      <c r="N2032">
        <v>12145</v>
      </c>
      <c r="O2032">
        <v>25.83474021</v>
      </c>
      <c r="P2032">
        <v>13443.56</v>
      </c>
      <c r="Q2032">
        <v>10.714168767</v>
      </c>
      <c r="R2032">
        <v>12145</v>
      </c>
      <c r="S2032">
        <v>1.153920469</v>
      </c>
    </row>
    <row r="2033" spans="14:19" x14ac:dyDescent="0.4">
      <c r="N2033">
        <v>12150</v>
      </c>
      <c r="O2033">
        <v>25.83606477</v>
      </c>
      <c r="P2033">
        <v>13449.2</v>
      </c>
      <c r="Q2033">
        <v>10.714644442999999</v>
      </c>
      <c r="R2033">
        <v>12150</v>
      </c>
      <c r="S2033">
        <v>1.154157503</v>
      </c>
    </row>
    <row r="2034" spans="14:19" x14ac:dyDescent="0.4">
      <c r="N2034">
        <v>12155</v>
      </c>
      <c r="O2034">
        <v>25.83722135</v>
      </c>
      <c r="P2034">
        <v>13454.84</v>
      </c>
      <c r="Q2034">
        <v>10.715150896999999</v>
      </c>
      <c r="R2034">
        <v>12155</v>
      </c>
      <c r="S2034">
        <v>1.15437341</v>
      </c>
    </row>
    <row r="2035" spans="14:19" x14ac:dyDescent="0.4">
      <c r="N2035">
        <v>12160</v>
      </c>
      <c r="O2035">
        <v>25.83829502</v>
      </c>
      <c r="P2035">
        <v>13460.48</v>
      </c>
      <c r="Q2035">
        <v>10.715688843000001</v>
      </c>
      <c r="R2035">
        <v>12160</v>
      </c>
      <c r="S2035">
        <v>1.1545683609999999</v>
      </c>
    </row>
    <row r="2036" spans="14:19" x14ac:dyDescent="0.4">
      <c r="N2036">
        <v>12165</v>
      </c>
      <c r="O2036">
        <v>25.839146979999999</v>
      </c>
      <c r="P2036">
        <v>13466.12</v>
      </c>
      <c r="Q2036">
        <v>10.716259367999999</v>
      </c>
      <c r="R2036">
        <v>12165</v>
      </c>
      <c r="S2036">
        <v>1.154743614</v>
      </c>
    </row>
    <row r="2037" spans="14:19" x14ac:dyDescent="0.4">
      <c r="N2037">
        <v>12170</v>
      </c>
      <c r="O2037">
        <v>25.839886830000001</v>
      </c>
      <c r="P2037">
        <v>13471.76</v>
      </c>
      <c r="Q2037">
        <v>10.716863926</v>
      </c>
      <c r="R2037">
        <v>12170</v>
      </c>
      <c r="S2037">
        <v>1.154899187</v>
      </c>
    </row>
    <row r="2038" spans="14:19" x14ac:dyDescent="0.4">
      <c r="N2038">
        <v>12175</v>
      </c>
      <c r="O2038">
        <v>25.840449110000002</v>
      </c>
      <c r="P2038">
        <v>13477.4</v>
      </c>
      <c r="Q2038">
        <v>10.717504294999999</v>
      </c>
      <c r="R2038">
        <v>12175</v>
      </c>
      <c r="S2038">
        <v>1.1550351130000001</v>
      </c>
    </row>
    <row r="2039" spans="14:19" x14ac:dyDescent="0.4">
      <c r="N2039">
        <v>12180</v>
      </c>
      <c r="O2039">
        <v>25.84085516</v>
      </c>
      <c r="P2039">
        <v>13483.04</v>
      </c>
      <c r="Q2039">
        <v>10.71818251</v>
      </c>
      <c r="R2039">
        <v>12180</v>
      </c>
      <c r="S2039">
        <v>1.1551514359999999</v>
      </c>
    </row>
    <row r="2040" spans="14:19" x14ac:dyDescent="0.4">
      <c r="N2040">
        <v>12185</v>
      </c>
      <c r="O2040">
        <v>25.841183269999998</v>
      </c>
      <c r="P2040">
        <v>13488.68</v>
      </c>
      <c r="Q2040">
        <v>10.718900786000001</v>
      </c>
      <c r="R2040">
        <v>12185</v>
      </c>
      <c r="S2040">
        <v>1.1552482049999999</v>
      </c>
    </row>
    <row r="2041" spans="14:19" x14ac:dyDescent="0.4">
      <c r="N2041">
        <v>12190</v>
      </c>
      <c r="O2041">
        <v>25.84143345</v>
      </c>
      <c r="P2041">
        <v>13494.32</v>
      </c>
      <c r="Q2041">
        <v>10.719661429</v>
      </c>
      <c r="R2041">
        <v>12190</v>
      </c>
      <c r="S2041">
        <v>1.155325465</v>
      </c>
    </row>
    <row r="2042" spans="14:19" x14ac:dyDescent="0.4">
      <c r="N2042">
        <v>12195</v>
      </c>
      <c r="O2042">
        <v>25.841605690000002</v>
      </c>
      <c r="P2042">
        <v>13499.96</v>
      </c>
      <c r="Q2042">
        <v>10.72046675</v>
      </c>
      <c r="R2042">
        <v>12195</v>
      </c>
      <c r="S2042">
        <v>1.1553832369999999</v>
      </c>
    </row>
    <row r="2043" spans="14:19" x14ac:dyDescent="0.4">
      <c r="N2043">
        <v>12200</v>
      </c>
      <c r="O2043">
        <v>25.841694660000002</v>
      </c>
      <c r="P2043">
        <v>13505.6</v>
      </c>
      <c r="Q2043">
        <v>10.721318984</v>
      </c>
      <c r="R2043">
        <v>12200</v>
      </c>
      <c r="S2043">
        <v>1.1554201770000001</v>
      </c>
    </row>
    <row r="2044" spans="14:19" x14ac:dyDescent="0.4">
      <c r="N2044">
        <v>12205</v>
      </c>
      <c r="O2044">
        <v>25.841783629999998</v>
      </c>
      <c r="P2044">
        <v>13511.24</v>
      </c>
      <c r="Q2044">
        <v>10.722220219</v>
      </c>
      <c r="R2044">
        <v>12205</v>
      </c>
      <c r="S2044">
        <v>1.155436162</v>
      </c>
    </row>
    <row r="2045" spans="14:19" x14ac:dyDescent="0.4">
      <c r="N2045">
        <v>12210</v>
      </c>
      <c r="O2045">
        <v>25.8417274</v>
      </c>
      <c r="P2045">
        <v>13516.88</v>
      </c>
      <c r="Q2045">
        <v>10.723172327</v>
      </c>
      <c r="R2045">
        <v>12210</v>
      </c>
      <c r="S2045">
        <v>1.1554326349999999</v>
      </c>
    </row>
    <row r="2046" spans="14:19" x14ac:dyDescent="0.4">
      <c r="N2046">
        <v>12215</v>
      </c>
      <c r="O2046">
        <v>25.841699999999999</v>
      </c>
      <c r="P2046">
        <v>13522.52</v>
      </c>
      <c r="Q2046">
        <v>10.724176898</v>
      </c>
      <c r="R2046">
        <v>12215</v>
      </c>
      <c r="S2046">
        <v>1.1554097430000001</v>
      </c>
    </row>
    <row r="2047" spans="14:19" x14ac:dyDescent="0.4">
      <c r="N2047">
        <v>12220</v>
      </c>
      <c r="O2047">
        <v>25.841699999999999</v>
      </c>
      <c r="P2047">
        <v>13528.16</v>
      </c>
      <c r="Q2047">
        <v>10.725235169999999</v>
      </c>
      <c r="R2047">
        <v>12220</v>
      </c>
      <c r="S2047">
        <v>1.155367824</v>
      </c>
    </row>
    <row r="2048" spans="14:19" x14ac:dyDescent="0.4">
      <c r="N2048">
        <v>12225</v>
      </c>
      <c r="O2048">
        <v>25.841699999999999</v>
      </c>
      <c r="P2048">
        <v>13533.8</v>
      </c>
      <c r="Q2048">
        <v>10.726347950999999</v>
      </c>
      <c r="R2048">
        <v>12225</v>
      </c>
      <c r="S2048">
        <v>1.1553074750000001</v>
      </c>
    </row>
    <row r="2049" spans="14:19" x14ac:dyDescent="0.4">
      <c r="N2049">
        <v>12230</v>
      </c>
      <c r="O2049">
        <v>25.841699999999999</v>
      </c>
      <c r="P2049">
        <v>13539.44</v>
      </c>
      <c r="Q2049">
        <v>10.727515536</v>
      </c>
      <c r="R2049">
        <v>12230</v>
      </c>
      <c r="S2049">
        <v>1.1552295699999999</v>
      </c>
    </row>
    <row r="2050" spans="14:19" x14ac:dyDescent="0.4">
      <c r="N2050">
        <v>12235</v>
      </c>
      <c r="O2050">
        <v>25.84171744</v>
      </c>
      <c r="P2050">
        <v>13545.08</v>
      </c>
      <c r="Q2050">
        <v>10.728737621000001</v>
      </c>
      <c r="R2050">
        <v>12235</v>
      </c>
      <c r="S2050">
        <v>1.1551352530000001</v>
      </c>
    </row>
    <row r="2051" spans="14:19" x14ac:dyDescent="0.4">
      <c r="N2051">
        <v>12240</v>
      </c>
      <c r="O2051">
        <v>25.84180641</v>
      </c>
      <c r="P2051">
        <v>13550.72</v>
      </c>
      <c r="Q2051">
        <v>10.730013228000001</v>
      </c>
      <c r="R2051">
        <v>12240</v>
      </c>
      <c r="S2051">
        <v>1.1550258870000001</v>
      </c>
    </row>
    <row r="2052" spans="14:19" x14ac:dyDescent="0.4">
      <c r="N2052">
        <v>12245</v>
      </c>
      <c r="O2052">
        <v>25.84189537</v>
      </c>
      <c r="P2052">
        <v>13556.36</v>
      </c>
      <c r="Q2052">
        <v>10.731340641999999</v>
      </c>
      <c r="R2052">
        <v>12245</v>
      </c>
      <c r="S2052">
        <v>1.1549022609999999</v>
      </c>
    </row>
    <row r="2053" spans="14:19" x14ac:dyDescent="0.4">
      <c r="N2053">
        <v>12250</v>
      </c>
      <c r="O2053">
        <v>25.842068680000001</v>
      </c>
      <c r="P2053">
        <v>13562</v>
      </c>
      <c r="Q2053">
        <v>10.73271738</v>
      </c>
      <c r="R2053">
        <v>12250</v>
      </c>
      <c r="S2053">
        <v>1.1547658789999999</v>
      </c>
    </row>
    <row r="2054" spans="14:19" x14ac:dyDescent="0.4">
      <c r="N2054">
        <v>12255</v>
      </c>
      <c r="O2054">
        <v>25.842319929999999</v>
      </c>
      <c r="P2054">
        <v>13567.64</v>
      </c>
      <c r="Q2054">
        <v>10.734140192</v>
      </c>
      <c r="R2054">
        <v>12255</v>
      </c>
      <c r="S2054">
        <v>1.1546190629999999</v>
      </c>
    </row>
    <row r="2055" spans="14:19" x14ac:dyDescent="0.4">
      <c r="N2055">
        <v>12260</v>
      </c>
      <c r="O2055">
        <v>25.84264911</v>
      </c>
      <c r="P2055">
        <v>13573.28</v>
      </c>
      <c r="Q2055">
        <v>10.735605099000001</v>
      </c>
      <c r="R2055">
        <v>12260</v>
      </c>
      <c r="S2055">
        <v>1.154462783</v>
      </c>
    </row>
    <row r="2056" spans="14:19" x14ac:dyDescent="0.4">
      <c r="N2056">
        <v>12265</v>
      </c>
      <c r="O2056">
        <v>25.843056229999998</v>
      </c>
      <c r="P2056">
        <v>13578.92</v>
      </c>
      <c r="Q2056">
        <v>10.737107473</v>
      </c>
      <c r="R2056">
        <v>12265</v>
      </c>
      <c r="S2056">
        <v>1.1542978100000001</v>
      </c>
    </row>
    <row r="2057" spans="14:19" x14ac:dyDescent="0.4">
      <c r="N2057">
        <v>12270</v>
      </c>
      <c r="O2057">
        <v>25.84354128</v>
      </c>
      <c r="P2057">
        <v>13584.56</v>
      </c>
      <c r="Q2057">
        <v>10.738642143</v>
      </c>
      <c r="R2057">
        <v>12270</v>
      </c>
      <c r="S2057">
        <v>1.154124811</v>
      </c>
    </row>
    <row r="2058" spans="14:19" x14ac:dyDescent="0.4">
      <c r="N2058">
        <v>12275</v>
      </c>
      <c r="O2058">
        <v>25.84407509</v>
      </c>
      <c r="P2058">
        <v>13590.2</v>
      </c>
      <c r="Q2058">
        <v>10.740203519</v>
      </c>
      <c r="R2058">
        <v>12275</v>
      </c>
      <c r="S2058">
        <v>1.153944482</v>
      </c>
    </row>
    <row r="2059" spans="14:19" x14ac:dyDescent="0.4">
      <c r="N2059">
        <v>12280</v>
      </c>
      <c r="O2059">
        <v>25.844645199999999</v>
      </c>
      <c r="P2059">
        <v>13595.84</v>
      </c>
      <c r="Q2059">
        <v>10.741785726</v>
      </c>
      <c r="R2059">
        <v>12280</v>
      </c>
      <c r="S2059">
        <v>1.1537576810000001</v>
      </c>
    </row>
    <row r="2060" spans="14:19" x14ac:dyDescent="0.4">
      <c r="N2060">
        <v>12285</v>
      </c>
      <c r="O2060">
        <v>25.845364060000001</v>
      </c>
      <c r="P2060">
        <v>13601.48</v>
      </c>
      <c r="Q2060">
        <v>10.743382726</v>
      </c>
      <c r="R2060">
        <v>12285</v>
      </c>
      <c r="S2060">
        <v>1.1535655440000001</v>
      </c>
    </row>
    <row r="2061" spans="14:19" x14ac:dyDescent="0.4">
      <c r="N2061">
        <v>12290</v>
      </c>
      <c r="O2061">
        <v>25.846164770000001</v>
      </c>
      <c r="P2061">
        <v>13607.12</v>
      </c>
      <c r="Q2061">
        <v>10.744988427999999</v>
      </c>
      <c r="R2061">
        <v>12290</v>
      </c>
      <c r="S2061">
        <v>1.153369487</v>
      </c>
    </row>
    <row r="2062" spans="14:19" x14ac:dyDescent="0.4">
      <c r="N2062">
        <v>12295</v>
      </c>
      <c r="O2062">
        <v>25.847050530000001</v>
      </c>
      <c r="P2062">
        <v>13612.76</v>
      </c>
      <c r="Q2062">
        <v>10.746596777000001</v>
      </c>
      <c r="R2062">
        <v>12295</v>
      </c>
      <c r="S2062">
        <v>1.153171773</v>
      </c>
    </row>
    <row r="2063" spans="14:19" x14ac:dyDescent="0.4">
      <c r="N2063">
        <v>12300</v>
      </c>
      <c r="O2063">
        <v>25.847940210000001</v>
      </c>
      <c r="P2063">
        <v>13618.4</v>
      </c>
      <c r="Q2063">
        <v>10.748201809999999</v>
      </c>
      <c r="R2063">
        <v>12300</v>
      </c>
      <c r="S2063">
        <v>1.1529749090000001</v>
      </c>
    </row>
    <row r="2064" spans="14:19" x14ac:dyDescent="0.4">
      <c r="N2064">
        <v>12305</v>
      </c>
      <c r="O2064">
        <v>25.848955870000001</v>
      </c>
      <c r="P2064">
        <v>13624.04</v>
      </c>
      <c r="Q2064">
        <v>10.749797706000001</v>
      </c>
      <c r="R2064">
        <v>12305</v>
      </c>
      <c r="S2064">
        <v>1.152781069</v>
      </c>
    </row>
    <row r="2065" spans="14:19" x14ac:dyDescent="0.4">
      <c r="N2065">
        <v>12310</v>
      </c>
      <c r="O2065">
        <v>25.850023490000002</v>
      </c>
      <c r="P2065">
        <v>13629.68</v>
      </c>
      <c r="Q2065">
        <v>10.751378817999999</v>
      </c>
      <c r="R2065">
        <v>12310</v>
      </c>
      <c r="S2065">
        <v>1.1525922879999999</v>
      </c>
    </row>
    <row r="2066" spans="14:19" x14ac:dyDescent="0.4">
      <c r="N2066">
        <v>12315</v>
      </c>
      <c r="O2066">
        <v>25.851050180000001</v>
      </c>
      <c r="P2066">
        <v>13635.32</v>
      </c>
      <c r="Q2066">
        <v>10.752939702000001</v>
      </c>
      <c r="R2066">
        <v>12315</v>
      </c>
      <c r="S2066">
        <v>1.152410361</v>
      </c>
    </row>
    <row r="2067" spans="14:19" x14ac:dyDescent="0.4">
      <c r="N2067">
        <v>12320</v>
      </c>
      <c r="O2067">
        <v>25.852088609999999</v>
      </c>
      <c r="P2067">
        <v>13640.96</v>
      </c>
      <c r="Q2067">
        <v>10.754475154</v>
      </c>
      <c r="R2067">
        <v>12320</v>
      </c>
      <c r="S2067">
        <v>1.152236767</v>
      </c>
    </row>
    <row r="2068" spans="14:19" x14ac:dyDescent="0.4">
      <c r="N2068">
        <v>12325</v>
      </c>
      <c r="O2068">
        <v>25.853264060000001</v>
      </c>
      <c r="P2068">
        <v>13646.6</v>
      </c>
      <c r="Q2068">
        <v>10.755980260999999</v>
      </c>
      <c r="R2068">
        <v>12325</v>
      </c>
      <c r="S2068">
        <v>1.152072652</v>
      </c>
    </row>
    <row r="2069" spans="14:19" x14ac:dyDescent="0.4">
      <c r="N2069">
        <v>12330</v>
      </c>
      <c r="O2069">
        <v>25.85450178</v>
      </c>
      <c r="P2069">
        <v>13652.24</v>
      </c>
      <c r="Q2069">
        <v>10.757450456999999</v>
      </c>
      <c r="R2069">
        <v>12330</v>
      </c>
      <c r="S2069">
        <v>1.1519188380000001</v>
      </c>
    </row>
    <row r="2070" spans="14:19" x14ac:dyDescent="0.4">
      <c r="N2070">
        <v>12335</v>
      </c>
      <c r="O2070">
        <v>25.85565836</v>
      </c>
      <c r="P2070">
        <v>13657.88</v>
      </c>
      <c r="Q2070">
        <v>10.758881598</v>
      </c>
      <c r="R2070">
        <v>12335</v>
      </c>
      <c r="S2070">
        <v>1.1517763519999999</v>
      </c>
    </row>
    <row r="2071" spans="14:19" x14ac:dyDescent="0.4">
      <c r="N2071">
        <v>12340</v>
      </c>
      <c r="O2071">
        <v>25.85681495</v>
      </c>
      <c r="P2071">
        <v>13663.52</v>
      </c>
      <c r="Q2071">
        <v>10.760270027000001</v>
      </c>
      <c r="R2071">
        <v>12340</v>
      </c>
      <c r="S2071">
        <v>1.1516463159999999</v>
      </c>
    </row>
    <row r="2072" spans="14:19" x14ac:dyDescent="0.4">
      <c r="N2072">
        <v>12345</v>
      </c>
      <c r="O2072">
        <v>25.85797153</v>
      </c>
      <c r="P2072">
        <v>13669.16</v>
      </c>
      <c r="Q2072">
        <v>10.761612648</v>
      </c>
      <c r="R2072">
        <v>12345</v>
      </c>
      <c r="S2072">
        <v>1.1515279709999999</v>
      </c>
    </row>
    <row r="2073" spans="14:19" x14ac:dyDescent="0.4">
      <c r="N2073">
        <v>12350</v>
      </c>
      <c r="O2073">
        <v>25.859064409999998</v>
      </c>
      <c r="P2073">
        <v>13674.8</v>
      </c>
      <c r="Q2073">
        <v>10.762906965000001</v>
      </c>
      <c r="R2073">
        <v>12350</v>
      </c>
      <c r="S2073">
        <v>1.1514217449999999</v>
      </c>
    </row>
    <row r="2074" spans="14:19" x14ac:dyDescent="0.4">
      <c r="N2074">
        <v>12355</v>
      </c>
      <c r="O2074">
        <v>25.860184700000001</v>
      </c>
      <c r="P2074">
        <v>13680.44</v>
      </c>
      <c r="Q2074">
        <v>10.764151111</v>
      </c>
      <c r="R2074">
        <v>12355</v>
      </c>
      <c r="S2074">
        <v>1.151328219</v>
      </c>
    </row>
    <row r="2075" spans="14:19" x14ac:dyDescent="0.4">
      <c r="N2075">
        <v>12360</v>
      </c>
      <c r="O2075">
        <v>25.861299639999999</v>
      </c>
      <c r="P2075">
        <v>13686.08</v>
      </c>
      <c r="Q2075">
        <v>10.76534384</v>
      </c>
      <c r="R2075">
        <v>12360</v>
      </c>
      <c r="S2075">
        <v>1.1512481400000001</v>
      </c>
    </row>
    <row r="2076" spans="14:19" x14ac:dyDescent="0.4">
      <c r="N2076">
        <v>12365</v>
      </c>
      <c r="O2076">
        <v>25.86233666</v>
      </c>
      <c r="P2076">
        <v>13691.72</v>
      </c>
      <c r="Q2076">
        <v>10.766484497</v>
      </c>
      <c r="R2076">
        <v>12365</v>
      </c>
      <c r="S2076">
        <v>1.1511824180000001</v>
      </c>
    </row>
    <row r="2077" spans="14:19" x14ac:dyDescent="0.4">
      <c r="N2077">
        <v>12370</v>
      </c>
      <c r="O2077">
        <v>25.8633153</v>
      </c>
      <c r="P2077">
        <v>13697.36</v>
      </c>
      <c r="Q2077">
        <v>10.767572961999999</v>
      </c>
      <c r="R2077">
        <v>12370</v>
      </c>
      <c r="S2077">
        <v>1.1511320890000001</v>
      </c>
    </row>
    <row r="2078" spans="14:19" x14ac:dyDescent="0.4">
      <c r="N2078">
        <v>12375</v>
      </c>
      <c r="O2078">
        <v>25.864285410000001</v>
      </c>
      <c r="P2078">
        <v>13703</v>
      </c>
      <c r="Q2078">
        <v>10.768609583</v>
      </c>
      <c r="R2078">
        <v>12375</v>
      </c>
      <c r="S2078">
        <v>1.151098263</v>
      </c>
    </row>
    <row r="2079" spans="14:19" x14ac:dyDescent="0.4">
      <c r="N2079">
        <v>12380</v>
      </c>
      <c r="O2079">
        <v>25.865175090000001</v>
      </c>
      <c r="P2079">
        <v>13708.64</v>
      </c>
      <c r="Q2079">
        <v>10.769595106000001</v>
      </c>
      <c r="R2079">
        <v>12380</v>
      </c>
      <c r="S2079">
        <v>1.15108265</v>
      </c>
    </row>
    <row r="2080" spans="14:19" x14ac:dyDescent="0.4">
      <c r="N2080">
        <v>12385</v>
      </c>
      <c r="O2080">
        <v>25.865978290000001</v>
      </c>
      <c r="P2080">
        <v>13714.28</v>
      </c>
      <c r="Q2080">
        <v>10.770530603999999</v>
      </c>
      <c r="R2080">
        <v>12385</v>
      </c>
      <c r="S2080">
        <v>1.1510878849999999</v>
      </c>
    </row>
    <row r="2081" spans="14:19" x14ac:dyDescent="0.4">
      <c r="N2081">
        <v>12390</v>
      </c>
      <c r="O2081">
        <v>25.866703560000001</v>
      </c>
      <c r="P2081">
        <v>13719.92</v>
      </c>
      <c r="Q2081">
        <v>10.771417429</v>
      </c>
      <c r="R2081">
        <v>12390</v>
      </c>
      <c r="S2081">
        <v>1.151112742</v>
      </c>
    </row>
    <row r="2082" spans="14:19" x14ac:dyDescent="0.4">
      <c r="N2082">
        <v>12395</v>
      </c>
      <c r="O2082">
        <v>25.867350890000001</v>
      </c>
      <c r="P2082">
        <v>13725.56</v>
      </c>
      <c r="Q2082">
        <v>10.772257162000001</v>
      </c>
      <c r="R2082">
        <v>12395</v>
      </c>
      <c r="S2082">
        <v>1.1511576569999999</v>
      </c>
    </row>
    <row r="2083" spans="14:19" x14ac:dyDescent="0.4">
      <c r="N2083">
        <v>12400</v>
      </c>
      <c r="O2083">
        <v>25.867920290000001</v>
      </c>
      <c r="P2083">
        <v>13731.2</v>
      </c>
      <c r="Q2083">
        <v>10.773051586999999</v>
      </c>
      <c r="R2083">
        <v>12400</v>
      </c>
      <c r="S2083">
        <v>1.1512227779999999</v>
      </c>
    </row>
    <row r="2084" spans="14:19" x14ac:dyDescent="0.4">
      <c r="N2084">
        <v>12405</v>
      </c>
      <c r="O2084">
        <v>25.86845409</v>
      </c>
      <c r="P2084">
        <v>13736.84</v>
      </c>
      <c r="Q2084">
        <v>10.773802655000001</v>
      </c>
      <c r="R2084">
        <v>12405</v>
      </c>
      <c r="S2084">
        <v>1.1513080040000001</v>
      </c>
    </row>
    <row r="2085" spans="14:19" x14ac:dyDescent="0.4">
      <c r="N2085">
        <v>12410</v>
      </c>
      <c r="O2085">
        <v>25.868925269999998</v>
      </c>
      <c r="P2085">
        <v>13742.48</v>
      </c>
      <c r="Q2085">
        <v>10.774512461</v>
      </c>
      <c r="R2085">
        <v>12410</v>
      </c>
      <c r="S2085">
        <v>1.151413051</v>
      </c>
    </row>
    <row r="2086" spans="14:19" x14ac:dyDescent="0.4">
      <c r="N2086">
        <v>12415</v>
      </c>
      <c r="O2086">
        <v>25.86926085</v>
      </c>
      <c r="P2086">
        <v>13748.12</v>
      </c>
      <c r="Q2086">
        <v>10.775183196</v>
      </c>
      <c r="R2086">
        <v>12415</v>
      </c>
      <c r="S2086">
        <v>1.151537552</v>
      </c>
    </row>
    <row r="2087" spans="14:19" x14ac:dyDescent="0.4">
      <c r="N2087">
        <v>12420</v>
      </c>
      <c r="O2087">
        <v>25.869518509999999</v>
      </c>
      <c r="P2087">
        <v>13753.76</v>
      </c>
      <c r="Q2087">
        <v>10.775817107</v>
      </c>
      <c r="R2087">
        <v>12420</v>
      </c>
      <c r="S2087">
        <v>1.151681162</v>
      </c>
    </row>
    <row r="2088" spans="14:19" x14ac:dyDescent="0.4">
      <c r="N2088">
        <v>12425</v>
      </c>
      <c r="O2088">
        <v>25.869696439999998</v>
      </c>
      <c r="P2088">
        <v>13759.4</v>
      </c>
      <c r="Q2088">
        <v>10.776416436</v>
      </c>
      <c r="R2088">
        <v>12425</v>
      </c>
      <c r="S2088">
        <v>1.1518440780000001</v>
      </c>
    </row>
    <row r="2089" spans="14:19" x14ac:dyDescent="0.4">
      <c r="N2089">
        <v>12430</v>
      </c>
      <c r="O2089">
        <v>25.869874379999999</v>
      </c>
      <c r="P2089">
        <v>13765.04</v>
      </c>
      <c r="Q2089">
        <v>10.776983359999999</v>
      </c>
      <c r="R2089">
        <v>12430</v>
      </c>
      <c r="S2089">
        <v>1.1520280510000001</v>
      </c>
    </row>
    <row r="2090" spans="14:19" x14ac:dyDescent="0.4">
      <c r="N2090">
        <v>12435</v>
      </c>
      <c r="O2090">
        <v>25.869900000000001</v>
      </c>
      <c r="P2090">
        <v>13770.68</v>
      </c>
      <c r="Q2090">
        <v>10.777519945</v>
      </c>
      <c r="R2090">
        <v>12435</v>
      </c>
      <c r="S2090">
        <v>1.1522309230000001</v>
      </c>
    </row>
    <row r="2091" spans="14:19" x14ac:dyDescent="0.4">
      <c r="N2091">
        <v>12440</v>
      </c>
      <c r="O2091">
        <v>25.869900000000001</v>
      </c>
      <c r="P2091">
        <v>13776.32</v>
      </c>
      <c r="Q2091">
        <v>10.778028106000001</v>
      </c>
      <c r="R2091">
        <v>12440</v>
      </c>
      <c r="S2091">
        <v>1.1524527330000001</v>
      </c>
    </row>
    <row r="2092" spans="14:19" x14ac:dyDescent="0.4">
      <c r="N2092">
        <v>12445</v>
      </c>
      <c r="O2092">
        <v>25.869845909999999</v>
      </c>
      <c r="P2092">
        <v>13781.96</v>
      </c>
      <c r="Q2092">
        <v>10.778509596999999</v>
      </c>
      <c r="R2092">
        <v>12445</v>
      </c>
      <c r="S2092">
        <v>1.152693355</v>
      </c>
    </row>
    <row r="2093" spans="14:19" x14ac:dyDescent="0.4">
      <c r="N2093">
        <v>12450</v>
      </c>
      <c r="O2093">
        <v>25.869713879999999</v>
      </c>
      <c r="P2093">
        <v>13787.6</v>
      </c>
      <c r="Q2093">
        <v>10.778966027999999</v>
      </c>
      <c r="R2093">
        <v>12450</v>
      </c>
      <c r="S2093">
        <v>1.1529524440000001</v>
      </c>
    </row>
    <row r="2094" spans="14:19" x14ac:dyDescent="0.4">
      <c r="N2094">
        <v>12455</v>
      </c>
      <c r="O2094">
        <v>25.86950392</v>
      </c>
      <c r="P2094">
        <v>13793.24</v>
      </c>
      <c r="Q2094">
        <v>10.779398904000001</v>
      </c>
      <c r="R2094">
        <v>12455</v>
      </c>
      <c r="S2094">
        <v>1.153229415</v>
      </c>
    </row>
    <row r="2095" spans="14:19" x14ac:dyDescent="0.4">
      <c r="N2095">
        <v>12460</v>
      </c>
      <c r="O2095">
        <v>25.869258009999999</v>
      </c>
      <c r="P2095">
        <v>13798.88</v>
      </c>
      <c r="Q2095">
        <v>10.779809685</v>
      </c>
      <c r="R2095">
        <v>12460</v>
      </c>
      <c r="S2095">
        <v>1.153523479</v>
      </c>
    </row>
    <row r="2096" spans="14:19" x14ac:dyDescent="0.4">
      <c r="N2096">
        <v>12465</v>
      </c>
      <c r="O2096">
        <v>25.869070109999999</v>
      </c>
      <c r="P2096">
        <v>13804.52</v>
      </c>
      <c r="Q2096">
        <v>10.780199862</v>
      </c>
      <c r="R2096">
        <v>12465</v>
      </c>
      <c r="S2096">
        <v>1.1538337059999999</v>
      </c>
    </row>
    <row r="2097" spans="14:19" x14ac:dyDescent="0.4">
      <c r="N2097">
        <v>12470</v>
      </c>
      <c r="O2097">
        <v>25.868803199999999</v>
      </c>
      <c r="P2097">
        <v>13810.16</v>
      </c>
      <c r="Q2097">
        <v>10.780571016</v>
      </c>
      <c r="R2097">
        <v>12470</v>
      </c>
      <c r="S2097">
        <v>1.1541592839999999</v>
      </c>
    </row>
    <row r="2098" spans="14:19" x14ac:dyDescent="0.4">
      <c r="N2098">
        <v>12475</v>
      </c>
      <c r="O2098">
        <v>25.868536299999999</v>
      </c>
      <c r="P2098">
        <v>13815.8</v>
      </c>
      <c r="Q2098">
        <v>10.780924880000001</v>
      </c>
      <c r="R2098">
        <v>12475</v>
      </c>
      <c r="S2098">
        <v>1.1545005770000001</v>
      </c>
    </row>
    <row r="2099" spans="14:19" x14ac:dyDescent="0.4">
      <c r="N2099">
        <v>12480</v>
      </c>
      <c r="O2099">
        <v>25.868269399999999</v>
      </c>
      <c r="P2099">
        <v>13821.44</v>
      </c>
      <c r="Q2099">
        <v>10.781263368999999</v>
      </c>
      <c r="R2099">
        <v>12480</v>
      </c>
      <c r="S2099">
        <v>1.1548545429999999</v>
      </c>
    </row>
    <row r="2100" spans="14:19" x14ac:dyDescent="0.4">
      <c r="N2100">
        <v>12485</v>
      </c>
      <c r="O2100">
        <v>25.867936660000002</v>
      </c>
      <c r="P2100">
        <v>13827.08</v>
      </c>
      <c r="Q2100">
        <v>10.781588588</v>
      </c>
      <c r="R2100">
        <v>12485</v>
      </c>
      <c r="S2100">
        <v>1.1552199569999999</v>
      </c>
    </row>
    <row r="2101" spans="14:19" x14ac:dyDescent="0.4">
      <c r="N2101">
        <v>12490</v>
      </c>
      <c r="O2101">
        <v>25.867635589999999</v>
      </c>
      <c r="P2101">
        <v>13832.72</v>
      </c>
      <c r="Q2101">
        <v>10.781902808</v>
      </c>
      <c r="R2101">
        <v>12490</v>
      </c>
      <c r="S2101">
        <v>1.1555954479999999</v>
      </c>
    </row>
    <row r="2102" spans="14:19" x14ac:dyDescent="0.4">
      <c r="N2102">
        <v>12495</v>
      </c>
      <c r="O2102">
        <v>25.867412460000001</v>
      </c>
      <c r="P2102">
        <v>13838.36</v>
      </c>
      <c r="Q2102">
        <v>10.782208433999999</v>
      </c>
      <c r="R2102">
        <v>12495</v>
      </c>
      <c r="S2102">
        <v>1.155979504</v>
      </c>
    </row>
    <row r="2103" spans="14:19" x14ac:dyDescent="0.4">
      <c r="N2103">
        <v>12500</v>
      </c>
      <c r="O2103">
        <v>25.867267259999998</v>
      </c>
      <c r="P2103">
        <v>13844</v>
      </c>
      <c r="Q2103">
        <v>10.782507948999999</v>
      </c>
      <c r="R2103">
        <v>12500</v>
      </c>
      <c r="S2103">
        <v>1.156370532</v>
      </c>
    </row>
    <row r="2104" spans="14:19" x14ac:dyDescent="0.4">
      <c r="N2104">
        <v>12505</v>
      </c>
      <c r="O2104">
        <v>25.8672</v>
      </c>
      <c r="P2104">
        <v>13849.64</v>
      </c>
      <c r="Q2104">
        <v>10.782803864</v>
      </c>
      <c r="R2104">
        <v>12505</v>
      </c>
      <c r="S2104">
        <v>1.1567669330000001</v>
      </c>
    </row>
    <row r="2105" spans="14:19" x14ac:dyDescent="0.4">
      <c r="N2105">
        <v>12510</v>
      </c>
      <c r="O2105">
        <v>25.8672</v>
      </c>
      <c r="P2105">
        <v>13855.28</v>
      </c>
      <c r="Q2105">
        <v>10.783098677</v>
      </c>
      <c r="R2105">
        <v>12510</v>
      </c>
      <c r="S2105">
        <v>1.157167185</v>
      </c>
    </row>
    <row r="2106" spans="14:19" x14ac:dyDescent="0.4">
      <c r="N2106">
        <v>12515</v>
      </c>
      <c r="O2106">
        <v>25.8672</v>
      </c>
      <c r="P2106">
        <v>13860.92</v>
      </c>
      <c r="Q2106">
        <v>10.783394849</v>
      </c>
      <c r="R2106">
        <v>12515</v>
      </c>
      <c r="S2106">
        <v>1.157569917</v>
      </c>
    </row>
    <row r="2107" spans="14:19" x14ac:dyDescent="0.4">
      <c r="N2107">
        <v>12520</v>
      </c>
      <c r="O2107">
        <v>25.867288609999999</v>
      </c>
      <c r="P2107">
        <v>13866.56</v>
      </c>
      <c r="Q2107">
        <v>10.783694797000001</v>
      </c>
      <c r="R2107">
        <v>12520</v>
      </c>
      <c r="S2107">
        <v>1.157973892</v>
      </c>
    </row>
    <row r="2108" spans="14:19" x14ac:dyDescent="0.4">
      <c r="N2108">
        <v>12525</v>
      </c>
      <c r="O2108">
        <v>25.867532740000001</v>
      </c>
      <c r="P2108">
        <v>13872.2</v>
      </c>
      <c r="Q2108">
        <v>10.784000911</v>
      </c>
      <c r="R2108">
        <v>12525</v>
      </c>
      <c r="S2108">
        <v>1.1583777550000001</v>
      </c>
    </row>
    <row r="2109" spans="14:19" x14ac:dyDescent="0.4">
      <c r="N2109">
        <v>12530</v>
      </c>
      <c r="O2109">
        <v>25.867932740000001</v>
      </c>
      <c r="P2109">
        <v>13877.84</v>
      </c>
      <c r="Q2109">
        <v>10.784315575000001</v>
      </c>
      <c r="R2109">
        <v>12530</v>
      </c>
      <c r="S2109">
        <v>1.1587805149999999</v>
      </c>
    </row>
    <row r="2110" spans="14:19" x14ac:dyDescent="0.4">
      <c r="N2110">
        <v>12535</v>
      </c>
      <c r="O2110">
        <v>25.868433100000001</v>
      </c>
      <c r="P2110">
        <v>13883.48</v>
      </c>
      <c r="Q2110">
        <v>10.784641189</v>
      </c>
      <c r="R2110">
        <v>12535</v>
      </c>
      <c r="S2110">
        <v>1.159181153</v>
      </c>
    </row>
    <row r="2111" spans="14:19" x14ac:dyDescent="0.4">
      <c r="N2111">
        <v>12540</v>
      </c>
      <c r="O2111">
        <v>25.86905587</v>
      </c>
      <c r="P2111">
        <v>13889.12</v>
      </c>
      <c r="Q2111">
        <v>10.784980177</v>
      </c>
      <c r="R2111">
        <v>12540</v>
      </c>
      <c r="S2111">
        <v>1.1595785970000001</v>
      </c>
    </row>
    <row r="2112" spans="14:19" x14ac:dyDescent="0.4">
      <c r="N2112">
        <v>12545</v>
      </c>
      <c r="O2112">
        <v>25.869801070000001</v>
      </c>
      <c r="P2112">
        <v>13894.76</v>
      </c>
      <c r="Q2112">
        <v>10.785334979</v>
      </c>
      <c r="R2112">
        <v>12545</v>
      </c>
      <c r="S2112">
        <v>1.159971721</v>
      </c>
    </row>
    <row r="2113" spans="14:19" x14ac:dyDescent="0.4">
      <c r="N2113">
        <v>12550</v>
      </c>
      <c r="O2113">
        <v>25.870624200000002</v>
      </c>
      <c r="P2113">
        <v>13900.4</v>
      </c>
      <c r="Q2113">
        <v>10.785708009</v>
      </c>
      <c r="R2113">
        <v>12550</v>
      </c>
      <c r="S2113">
        <v>1.1603593649999999</v>
      </c>
    </row>
    <row r="2114" spans="14:19" x14ac:dyDescent="0.4">
      <c r="N2114">
        <v>12555</v>
      </c>
      <c r="O2114">
        <v>25.87154804</v>
      </c>
      <c r="P2114">
        <v>13906.04</v>
      </c>
      <c r="Q2114">
        <v>10.786101593</v>
      </c>
      <c r="R2114">
        <v>12555</v>
      </c>
      <c r="S2114">
        <v>1.1607403460000001</v>
      </c>
    </row>
    <row r="2115" spans="14:19" x14ac:dyDescent="0.4">
      <c r="N2115">
        <v>12560</v>
      </c>
      <c r="O2115">
        <v>25.872704630000001</v>
      </c>
      <c r="P2115">
        <v>13911.68</v>
      </c>
      <c r="Q2115">
        <v>10.786517893999999</v>
      </c>
      <c r="R2115">
        <v>12560</v>
      </c>
      <c r="S2115">
        <v>1.1611134809999999</v>
      </c>
    </row>
    <row r="2116" spans="14:19" x14ac:dyDescent="0.4">
      <c r="N2116">
        <v>12565</v>
      </c>
      <c r="O2116">
        <v>25.873861210000001</v>
      </c>
      <c r="P2116">
        <v>13917.32</v>
      </c>
      <c r="Q2116">
        <v>10.786958821000001</v>
      </c>
      <c r="R2116">
        <v>12565</v>
      </c>
      <c r="S2116">
        <v>1.1614761440000001</v>
      </c>
    </row>
    <row r="2117" spans="14:19" x14ac:dyDescent="0.4">
      <c r="N2117">
        <v>12570</v>
      </c>
      <c r="O2117">
        <v>25.875252669999998</v>
      </c>
      <c r="P2117">
        <v>13922.96</v>
      </c>
      <c r="Q2117">
        <v>10.787425961</v>
      </c>
      <c r="R2117">
        <v>12570</v>
      </c>
      <c r="S2117">
        <v>1.161828179</v>
      </c>
    </row>
    <row r="2118" spans="14:19" x14ac:dyDescent="0.4">
      <c r="N2118">
        <v>12575</v>
      </c>
      <c r="O2118">
        <v>25.87674342</v>
      </c>
      <c r="P2118">
        <v>13928.6</v>
      </c>
      <c r="Q2118">
        <v>10.787920519</v>
      </c>
      <c r="R2118">
        <v>12575</v>
      </c>
      <c r="S2118">
        <v>1.1621684750000001</v>
      </c>
    </row>
    <row r="2119" spans="14:19" x14ac:dyDescent="0.4">
      <c r="N2119">
        <v>12580</v>
      </c>
      <c r="O2119">
        <v>25.878312099999999</v>
      </c>
      <c r="P2119">
        <v>13934.24</v>
      </c>
      <c r="Q2119">
        <v>10.788443289</v>
      </c>
      <c r="R2119">
        <v>12580</v>
      </c>
      <c r="S2119">
        <v>1.162495917</v>
      </c>
    </row>
    <row r="2120" spans="14:19" x14ac:dyDescent="0.4">
      <c r="N2120">
        <v>12585</v>
      </c>
      <c r="O2120">
        <v>25.879958720000001</v>
      </c>
      <c r="P2120">
        <v>13939.88</v>
      </c>
      <c r="Q2120">
        <v>10.788994649999999</v>
      </c>
      <c r="R2120">
        <v>12585</v>
      </c>
      <c r="S2120">
        <v>1.1628094600000001</v>
      </c>
    </row>
    <row r="2121" spans="14:19" x14ac:dyDescent="0.4">
      <c r="N2121">
        <v>12590</v>
      </c>
      <c r="O2121">
        <v>25.881649110000001</v>
      </c>
      <c r="P2121">
        <v>13945.52</v>
      </c>
      <c r="Q2121">
        <v>10.789574583</v>
      </c>
      <c r="R2121">
        <v>12590</v>
      </c>
      <c r="S2121">
        <v>1.1631081539999999</v>
      </c>
    </row>
    <row r="2122" spans="14:19" x14ac:dyDescent="0.4">
      <c r="N2122">
        <v>12595</v>
      </c>
      <c r="O2122">
        <v>25.883362630000001</v>
      </c>
      <c r="P2122">
        <v>13951.16</v>
      </c>
      <c r="Q2122">
        <v>10.790182685</v>
      </c>
      <c r="R2122">
        <v>12595</v>
      </c>
      <c r="S2122">
        <v>1.163391163</v>
      </c>
    </row>
    <row r="2123" spans="14:19" x14ac:dyDescent="0.4">
      <c r="N2123">
        <v>12600</v>
      </c>
      <c r="O2123">
        <v>25.88515409</v>
      </c>
      <c r="P2123">
        <v>13956.8</v>
      </c>
      <c r="Q2123">
        <v>10.790818193</v>
      </c>
      <c r="R2123">
        <v>12600</v>
      </c>
      <c r="S2123">
        <v>1.163657758</v>
      </c>
    </row>
    <row r="2124" spans="14:19" x14ac:dyDescent="0.4">
      <c r="N2124">
        <v>12605</v>
      </c>
      <c r="O2124">
        <v>25.887023490000001</v>
      </c>
      <c r="P2124">
        <v>13962.44</v>
      </c>
      <c r="Q2124">
        <v>10.791479977</v>
      </c>
      <c r="R2124">
        <v>12605</v>
      </c>
      <c r="S2124">
        <v>1.1639073069999999</v>
      </c>
    </row>
    <row r="2125" spans="14:19" x14ac:dyDescent="0.4">
      <c r="N2125">
        <v>12610</v>
      </c>
      <c r="O2125">
        <v>25.888980780000001</v>
      </c>
      <c r="P2125">
        <v>13968.08</v>
      </c>
      <c r="Q2125">
        <v>10.792166509999999</v>
      </c>
      <c r="R2125">
        <v>12610</v>
      </c>
      <c r="S2125">
        <v>1.164136871</v>
      </c>
    </row>
    <row r="2126" spans="14:19" x14ac:dyDescent="0.4">
      <c r="N2126">
        <v>12615</v>
      </c>
      <c r="O2126">
        <v>25.890938080000002</v>
      </c>
      <c r="P2126">
        <v>13973.72</v>
      </c>
      <c r="Q2126">
        <v>10.792875815</v>
      </c>
      <c r="R2126">
        <v>12615</v>
      </c>
      <c r="S2126">
        <v>1.1643477600000001</v>
      </c>
    </row>
    <row r="2127" spans="14:19" x14ac:dyDescent="0.4">
      <c r="N2127">
        <v>12620</v>
      </c>
      <c r="O2127">
        <v>25.892827400000002</v>
      </c>
      <c r="P2127">
        <v>13979.36</v>
      </c>
      <c r="Q2127">
        <v>10.793605389</v>
      </c>
      <c r="R2127">
        <v>12620</v>
      </c>
      <c r="S2127">
        <v>1.164539548</v>
      </c>
    </row>
    <row r="2128" spans="14:19" x14ac:dyDescent="0.4">
      <c r="N2128">
        <v>12625</v>
      </c>
      <c r="O2128">
        <v>25.894638789999998</v>
      </c>
      <c r="P2128">
        <v>13985</v>
      </c>
      <c r="Q2128">
        <v>10.794352069</v>
      </c>
      <c r="R2128">
        <v>12625</v>
      </c>
      <c r="S2128">
        <v>1.164711534</v>
      </c>
    </row>
    <row r="2129" spans="14:19" x14ac:dyDescent="0.4">
      <c r="N2129">
        <v>12630</v>
      </c>
      <c r="O2129">
        <v>25.89646406</v>
      </c>
      <c r="P2129">
        <v>13990.64</v>
      </c>
      <c r="Q2129">
        <v>10.795112014000001</v>
      </c>
      <c r="R2129">
        <v>12630</v>
      </c>
      <c r="S2129">
        <v>1.1648630390000001</v>
      </c>
    </row>
    <row r="2130" spans="14:19" x14ac:dyDescent="0.4">
      <c r="N2130">
        <v>12635</v>
      </c>
      <c r="O2130">
        <v>25.898262630000001</v>
      </c>
      <c r="P2130">
        <v>13996.28</v>
      </c>
      <c r="Q2130">
        <v>10.795880594</v>
      </c>
      <c r="R2130">
        <v>12635</v>
      </c>
      <c r="S2130">
        <v>1.1649935039999999</v>
      </c>
    </row>
    <row r="2131" spans="14:19" x14ac:dyDescent="0.4">
      <c r="N2131">
        <v>12640</v>
      </c>
      <c r="O2131">
        <v>25.89997687</v>
      </c>
      <c r="P2131">
        <v>14001.92</v>
      </c>
      <c r="Q2131">
        <v>10.796652261</v>
      </c>
      <c r="R2131">
        <v>12640</v>
      </c>
      <c r="S2131">
        <v>1.165102587</v>
      </c>
    </row>
    <row r="2132" spans="14:19" x14ac:dyDescent="0.4">
      <c r="N2132">
        <v>12645</v>
      </c>
      <c r="O2132">
        <v>25.901730610000001</v>
      </c>
      <c r="P2132">
        <v>14007.56</v>
      </c>
      <c r="Q2132">
        <v>10.797421096000001</v>
      </c>
      <c r="R2132">
        <v>12645</v>
      </c>
      <c r="S2132">
        <v>1.165190253</v>
      </c>
    </row>
    <row r="2133" spans="14:19" x14ac:dyDescent="0.4">
      <c r="N2133">
        <v>12650</v>
      </c>
      <c r="O2133">
        <v>25.903332030000001</v>
      </c>
      <c r="P2133">
        <v>14013.2</v>
      </c>
      <c r="Q2133">
        <v>10.798180143</v>
      </c>
      <c r="R2133">
        <v>12650</v>
      </c>
      <c r="S2133">
        <v>1.165256831</v>
      </c>
    </row>
    <row r="2134" spans="14:19" x14ac:dyDescent="0.4">
      <c r="N2134">
        <v>12655</v>
      </c>
      <c r="O2134">
        <v>25.904933450000001</v>
      </c>
      <c r="P2134">
        <v>14018.84</v>
      </c>
      <c r="Q2134">
        <v>10.79892233</v>
      </c>
      <c r="R2134">
        <v>12655</v>
      </c>
      <c r="S2134">
        <v>1.165300727</v>
      </c>
    </row>
    <row r="2135" spans="14:19" x14ac:dyDescent="0.4">
      <c r="N2135">
        <v>12660</v>
      </c>
      <c r="O2135">
        <v>25.906375449999999</v>
      </c>
      <c r="P2135">
        <v>14024.48</v>
      </c>
      <c r="Q2135">
        <v>10.799641808000001</v>
      </c>
      <c r="R2135">
        <v>12660</v>
      </c>
      <c r="S2135">
        <v>1.1653249800000001</v>
      </c>
    </row>
    <row r="2136" spans="14:19" x14ac:dyDescent="0.4">
      <c r="N2136">
        <v>12665</v>
      </c>
      <c r="O2136">
        <v>25.907798929999998</v>
      </c>
      <c r="P2136">
        <v>14030.12</v>
      </c>
      <c r="Q2136">
        <v>10.800329936000001</v>
      </c>
      <c r="R2136">
        <v>12665</v>
      </c>
      <c r="S2136">
        <v>1.1653309080000001</v>
      </c>
    </row>
    <row r="2137" spans="14:19" x14ac:dyDescent="0.4">
      <c r="N2137">
        <v>12670</v>
      </c>
      <c r="O2137">
        <v>25.909107120000002</v>
      </c>
      <c r="P2137">
        <v>14035.76</v>
      </c>
      <c r="Q2137">
        <v>10.800983934</v>
      </c>
      <c r="R2137">
        <v>12670</v>
      </c>
      <c r="S2137">
        <v>1.1653190879999999</v>
      </c>
    </row>
    <row r="2138" spans="14:19" x14ac:dyDescent="0.4">
      <c r="N2138">
        <v>12675</v>
      </c>
      <c r="O2138">
        <v>25.910306049999999</v>
      </c>
      <c r="P2138">
        <v>14041.4</v>
      </c>
      <c r="Q2138">
        <v>10.801600437999999</v>
      </c>
      <c r="R2138">
        <v>12675</v>
      </c>
      <c r="S2138">
        <v>1.165289746</v>
      </c>
    </row>
    <row r="2139" spans="14:19" x14ac:dyDescent="0.4">
      <c r="N2139">
        <v>12680</v>
      </c>
      <c r="O2139">
        <v>25.911462629999999</v>
      </c>
      <c r="P2139">
        <v>14047.04</v>
      </c>
      <c r="Q2139">
        <v>10.802167515000001</v>
      </c>
      <c r="R2139">
        <v>12680</v>
      </c>
      <c r="S2139">
        <v>1.1652427750000001</v>
      </c>
    </row>
    <row r="2140" spans="14:19" x14ac:dyDescent="0.4">
      <c r="N2140">
        <v>12685</v>
      </c>
      <c r="O2140">
        <v>25.912570110000001</v>
      </c>
      <c r="P2140">
        <v>14052.68</v>
      </c>
      <c r="Q2140">
        <v>10.802706961</v>
      </c>
      <c r="R2140">
        <v>12685</v>
      </c>
      <c r="S2140">
        <v>1.165177849</v>
      </c>
    </row>
    <row r="2141" spans="14:19" x14ac:dyDescent="0.4">
      <c r="N2141">
        <v>12690</v>
      </c>
      <c r="O2141">
        <v>25.91354875</v>
      </c>
      <c r="P2141">
        <v>14058.32</v>
      </c>
      <c r="Q2141">
        <v>10.803193489</v>
      </c>
      <c r="R2141">
        <v>12690</v>
      </c>
      <c r="S2141">
        <v>1.1650946019999999</v>
      </c>
    </row>
    <row r="2142" spans="14:19" x14ac:dyDescent="0.4">
      <c r="N2142">
        <v>12695</v>
      </c>
      <c r="O2142">
        <v>25.914524910000001</v>
      </c>
      <c r="P2142">
        <v>14063.96</v>
      </c>
      <c r="Q2142">
        <v>10.803626849</v>
      </c>
      <c r="R2142">
        <v>12695</v>
      </c>
      <c r="S2142">
        <v>1.1649928460000001</v>
      </c>
    </row>
    <row r="2143" spans="14:19" x14ac:dyDescent="0.4">
      <c r="N2143">
        <v>12700</v>
      </c>
      <c r="O2143">
        <v>25.915414590000001</v>
      </c>
      <c r="P2143">
        <v>14069.6</v>
      </c>
      <c r="Q2143">
        <v>10.8041</v>
      </c>
      <c r="R2143">
        <v>12700</v>
      </c>
      <c r="S2143">
        <v>1.1648708619999999</v>
      </c>
    </row>
    <row r="2144" spans="14:19" x14ac:dyDescent="0.4">
      <c r="N2144">
        <v>12705</v>
      </c>
      <c r="O2144">
        <v>25.916223840000001</v>
      </c>
      <c r="P2144">
        <v>14075.24</v>
      </c>
      <c r="Q2144">
        <v>10.804399999999999</v>
      </c>
      <c r="R2144">
        <v>12705</v>
      </c>
      <c r="S2144">
        <v>1.164730998</v>
      </c>
    </row>
    <row r="2145" spans="14:19" x14ac:dyDescent="0.4">
      <c r="N2145">
        <v>12710</v>
      </c>
      <c r="O2145">
        <v>25.916955160000001</v>
      </c>
      <c r="P2145">
        <v>14080.88</v>
      </c>
      <c r="Q2145">
        <v>10.8048</v>
      </c>
      <c r="R2145">
        <v>12710</v>
      </c>
      <c r="S2145">
        <v>1.1645750239999999</v>
      </c>
    </row>
    <row r="2146" spans="14:19" x14ac:dyDescent="0.4">
      <c r="N2146">
        <v>12715</v>
      </c>
      <c r="O2146">
        <v>25.91760854</v>
      </c>
      <c r="P2146">
        <v>14086.52</v>
      </c>
      <c r="Q2146">
        <v>10.805300000000001</v>
      </c>
      <c r="R2146">
        <v>12715</v>
      </c>
      <c r="S2146">
        <v>1.1644042240000001</v>
      </c>
    </row>
    <row r="2147" spans="14:19" x14ac:dyDescent="0.4">
      <c r="N2147">
        <v>12720</v>
      </c>
      <c r="O2147">
        <v>25.91823132</v>
      </c>
      <c r="R2147">
        <v>12720</v>
      </c>
      <c r="S2147">
        <v>1.1642197919999999</v>
      </c>
    </row>
    <row r="2148" spans="14:19" x14ac:dyDescent="0.4">
      <c r="N2148">
        <v>12725</v>
      </c>
      <c r="O2148">
        <v>25.918817789999999</v>
      </c>
      <c r="R2148">
        <v>12725</v>
      </c>
      <c r="S2148">
        <v>1.164022694</v>
      </c>
    </row>
    <row r="2149" spans="14:19" x14ac:dyDescent="0.4">
      <c r="N2149">
        <v>12730</v>
      </c>
      <c r="O2149">
        <v>25.919326340000001</v>
      </c>
      <c r="R2149">
        <v>12730</v>
      </c>
      <c r="S2149">
        <v>1.1638135979999999</v>
      </c>
    </row>
    <row r="2150" spans="14:19" x14ac:dyDescent="0.4">
      <c r="N2150">
        <v>12735</v>
      </c>
      <c r="O2150">
        <v>25.919771170000001</v>
      </c>
      <c r="R2150">
        <v>12735</v>
      </c>
      <c r="S2150">
        <v>1.1635929039999999</v>
      </c>
    </row>
    <row r="2151" spans="14:19" x14ac:dyDescent="0.4">
      <c r="N2151">
        <v>12740</v>
      </c>
      <c r="O2151">
        <v>25.920212809999999</v>
      </c>
      <c r="R2151">
        <v>12740</v>
      </c>
      <c r="S2151">
        <v>1.163360838</v>
      </c>
    </row>
    <row r="2152" spans="14:19" x14ac:dyDescent="0.4">
      <c r="N2152">
        <v>12745</v>
      </c>
      <c r="O2152">
        <v>25.920568679999999</v>
      </c>
      <c r="R2152">
        <v>12745</v>
      </c>
      <c r="S2152">
        <v>1.1631165320000001</v>
      </c>
    </row>
    <row r="2153" spans="14:19" x14ac:dyDescent="0.4">
      <c r="N2153">
        <v>12750</v>
      </c>
      <c r="O2153">
        <v>25.920843420000001</v>
      </c>
      <c r="R2153">
        <v>12750</v>
      </c>
      <c r="S2153">
        <v>1.162861141</v>
      </c>
    </row>
    <row r="2154" spans="14:19" x14ac:dyDescent="0.4">
      <c r="N2154">
        <v>12755</v>
      </c>
      <c r="O2154">
        <v>25.921040210000001</v>
      </c>
      <c r="R2154">
        <v>12755</v>
      </c>
      <c r="S2154">
        <v>1.162595834</v>
      </c>
    </row>
    <row r="2155" spans="14:19" x14ac:dyDescent="0.4">
      <c r="N2155">
        <v>12760</v>
      </c>
      <c r="O2155">
        <v>25.921159079999999</v>
      </c>
      <c r="R2155">
        <v>12760</v>
      </c>
      <c r="S2155">
        <v>1.162321553</v>
      </c>
    </row>
    <row r="2156" spans="14:19" x14ac:dyDescent="0.4">
      <c r="N2156">
        <v>12765</v>
      </c>
      <c r="O2156">
        <v>25.921248039999998</v>
      </c>
      <c r="R2156">
        <v>12765</v>
      </c>
      <c r="S2156">
        <v>1.1620393950000001</v>
      </c>
    </row>
    <row r="2157" spans="14:19" x14ac:dyDescent="0.4">
      <c r="N2157">
        <v>12770</v>
      </c>
      <c r="O2157">
        <v>25.921299999999999</v>
      </c>
      <c r="R2157">
        <v>12770</v>
      </c>
      <c r="S2157">
        <v>1.1617505180000001</v>
      </c>
    </row>
    <row r="2158" spans="14:19" x14ac:dyDescent="0.4">
      <c r="N2158">
        <v>12775</v>
      </c>
      <c r="O2158">
        <v>25.921248039999998</v>
      </c>
      <c r="R2158">
        <v>12775</v>
      </c>
      <c r="S2158">
        <v>1.161456048</v>
      </c>
    </row>
    <row r="2159" spans="14:19" x14ac:dyDescent="0.4">
      <c r="N2159">
        <v>12780</v>
      </c>
      <c r="O2159">
        <v>25.921055160000002</v>
      </c>
      <c r="R2159">
        <v>12780</v>
      </c>
      <c r="S2159">
        <v>1.1611570090000001</v>
      </c>
    </row>
    <row r="2160" spans="14:19" x14ac:dyDescent="0.4">
      <c r="N2160">
        <v>12785</v>
      </c>
      <c r="O2160">
        <v>25.920780430000001</v>
      </c>
      <c r="R2160">
        <v>12785</v>
      </c>
      <c r="S2160">
        <v>1.160854271</v>
      </c>
    </row>
    <row r="2161" spans="14:19" x14ac:dyDescent="0.4">
      <c r="N2161">
        <v>12790</v>
      </c>
      <c r="O2161">
        <v>25.920335590000001</v>
      </c>
      <c r="R2161">
        <v>12790</v>
      </c>
      <c r="S2161">
        <v>1.1605483299999999</v>
      </c>
    </row>
    <row r="2162" spans="14:19" x14ac:dyDescent="0.4">
      <c r="N2162">
        <v>12795</v>
      </c>
      <c r="O2162">
        <v>25.9198089</v>
      </c>
      <c r="R2162">
        <v>12795</v>
      </c>
      <c r="S2162">
        <v>1.1602399539999999</v>
      </c>
    </row>
    <row r="2163" spans="14:19" x14ac:dyDescent="0.4">
      <c r="N2163">
        <v>12800</v>
      </c>
      <c r="O2163">
        <v>25.91913345</v>
      </c>
      <c r="R2163">
        <v>12800</v>
      </c>
      <c r="S2163">
        <v>1.1599297209999999</v>
      </c>
    </row>
    <row r="2164" spans="14:19" x14ac:dyDescent="0.4">
      <c r="N2164">
        <v>12805</v>
      </c>
      <c r="O2164">
        <v>25.918421710000001</v>
      </c>
      <c r="R2164">
        <v>12805</v>
      </c>
      <c r="S2164">
        <v>1.1596180469999999</v>
      </c>
    </row>
    <row r="2165" spans="14:19" x14ac:dyDescent="0.4">
      <c r="N2165">
        <v>12810</v>
      </c>
      <c r="O2165">
        <v>25.917563699999999</v>
      </c>
      <c r="R2165">
        <v>12810</v>
      </c>
      <c r="S2165">
        <v>1.1593053719999999</v>
      </c>
    </row>
    <row r="2166" spans="14:19" x14ac:dyDescent="0.4">
      <c r="N2166">
        <v>12815</v>
      </c>
      <c r="O2166">
        <v>25.91654733</v>
      </c>
      <c r="R2166">
        <v>12815</v>
      </c>
      <c r="S2166">
        <v>1.158992182</v>
      </c>
    </row>
    <row r="2167" spans="14:19" x14ac:dyDescent="0.4">
      <c r="N2167">
        <v>12820</v>
      </c>
      <c r="O2167">
        <v>25.91542634</v>
      </c>
      <c r="R2167">
        <v>12820</v>
      </c>
      <c r="S2167">
        <v>1.158679011</v>
      </c>
    </row>
    <row r="2168" spans="14:19" x14ac:dyDescent="0.4">
      <c r="N2168">
        <v>12825</v>
      </c>
      <c r="O2168">
        <v>25.914149470000002</v>
      </c>
      <c r="R2168">
        <v>12825</v>
      </c>
      <c r="S2168">
        <v>1.158366435</v>
      </c>
    </row>
    <row r="2169" spans="14:19" x14ac:dyDescent="0.4">
      <c r="N2169">
        <v>12830</v>
      </c>
      <c r="O2169">
        <v>25.91271673</v>
      </c>
      <c r="R2169">
        <v>12830</v>
      </c>
      <c r="S2169">
        <v>1.1580550460000001</v>
      </c>
    </row>
    <row r="2170" spans="14:19" x14ac:dyDescent="0.4">
      <c r="N2170">
        <v>12835</v>
      </c>
      <c r="O2170">
        <v>25.911115299999999</v>
      </c>
      <c r="R2170">
        <v>12835</v>
      </c>
      <c r="S2170">
        <v>1.1577456349999999</v>
      </c>
    </row>
    <row r="2171" spans="14:19" x14ac:dyDescent="0.4">
      <c r="N2171">
        <v>12840</v>
      </c>
      <c r="O2171">
        <v>25.909431319999999</v>
      </c>
      <c r="R2171">
        <v>12840</v>
      </c>
      <c r="S2171">
        <v>1.1574388529999999</v>
      </c>
    </row>
    <row r="2172" spans="14:19" x14ac:dyDescent="0.4">
      <c r="N2172">
        <v>12845</v>
      </c>
      <c r="O2172">
        <v>25.90759787</v>
      </c>
      <c r="R2172">
        <v>12845</v>
      </c>
      <c r="S2172">
        <v>1.1571351519999999</v>
      </c>
    </row>
    <row r="2173" spans="14:19" x14ac:dyDescent="0.4">
      <c r="N2173">
        <v>12850</v>
      </c>
      <c r="O2173">
        <v>25.905729539999999</v>
      </c>
      <c r="R2173">
        <v>12850</v>
      </c>
      <c r="S2173">
        <v>1.156835128</v>
      </c>
    </row>
    <row r="2174" spans="14:19" x14ac:dyDescent="0.4">
      <c r="N2174">
        <v>12855</v>
      </c>
      <c r="O2174">
        <v>25.903762279999999</v>
      </c>
      <c r="R2174">
        <v>12855</v>
      </c>
      <c r="S2174">
        <v>1.1565394470000001</v>
      </c>
    </row>
    <row r="2175" spans="14:19" x14ac:dyDescent="0.4">
      <c r="N2175">
        <v>12860</v>
      </c>
      <c r="O2175">
        <v>25.901677580000001</v>
      </c>
      <c r="R2175">
        <v>12860</v>
      </c>
      <c r="S2175">
        <v>1.1562488550000001</v>
      </c>
    </row>
    <row r="2176" spans="14:19" x14ac:dyDescent="0.4">
      <c r="N2176">
        <v>12865</v>
      </c>
      <c r="O2176">
        <v>25.899487539999999</v>
      </c>
      <c r="R2176">
        <v>12865</v>
      </c>
      <c r="S2176">
        <v>1.1559641549999999</v>
      </c>
    </row>
    <row r="2177" spans="14:19" x14ac:dyDescent="0.4">
      <c r="N2177">
        <v>12870</v>
      </c>
      <c r="O2177">
        <v>25.897174379999999</v>
      </c>
      <c r="R2177">
        <v>12870</v>
      </c>
      <c r="S2177">
        <v>1.1556861700000001</v>
      </c>
    </row>
    <row r="2178" spans="14:19" x14ac:dyDescent="0.4">
      <c r="N2178">
        <v>12875</v>
      </c>
      <c r="O2178">
        <v>25.894855870000001</v>
      </c>
      <c r="R2178">
        <v>12875</v>
      </c>
      <c r="S2178">
        <v>1.155415675</v>
      </c>
    </row>
    <row r="2179" spans="14:19" x14ac:dyDescent="0.4">
      <c r="N2179">
        <v>12880</v>
      </c>
      <c r="O2179">
        <v>25.892453740000001</v>
      </c>
      <c r="R2179">
        <v>12880</v>
      </c>
      <c r="S2179">
        <v>1.1551539669999999</v>
      </c>
    </row>
    <row r="2180" spans="14:19" x14ac:dyDescent="0.4">
      <c r="N2180">
        <v>12885</v>
      </c>
      <c r="O2180">
        <v>25.8900516</v>
      </c>
      <c r="R2180">
        <v>12885</v>
      </c>
      <c r="S2180">
        <v>1.1549015389999999</v>
      </c>
    </row>
    <row r="2181" spans="14:19" x14ac:dyDescent="0.4">
      <c r="N2181">
        <v>12890</v>
      </c>
      <c r="O2181">
        <v>25.887649469999999</v>
      </c>
      <c r="R2181">
        <v>12890</v>
      </c>
      <c r="S2181">
        <v>1.154658</v>
      </c>
    </row>
    <row r="2182" spans="14:19" x14ac:dyDescent="0.4">
      <c r="N2182">
        <v>12895</v>
      </c>
      <c r="O2182">
        <v>25.885247329999999</v>
      </c>
      <c r="R2182">
        <v>12895</v>
      </c>
      <c r="S2182">
        <v>1.154423341</v>
      </c>
    </row>
    <row r="2183" spans="14:19" x14ac:dyDescent="0.4">
      <c r="N2183">
        <v>12900</v>
      </c>
      <c r="O2183">
        <v>25.88279502</v>
      </c>
      <c r="R2183">
        <v>12900</v>
      </c>
      <c r="S2183">
        <v>1.154197428</v>
      </c>
    </row>
    <row r="2184" spans="14:19" x14ac:dyDescent="0.4">
      <c r="N2184">
        <v>12905</v>
      </c>
      <c r="O2184">
        <v>25.880303919999999</v>
      </c>
      <c r="R2184">
        <v>12905</v>
      </c>
      <c r="S2184">
        <v>1.15398004</v>
      </c>
    </row>
    <row r="2185" spans="14:19" x14ac:dyDescent="0.4">
      <c r="N2185">
        <v>12910</v>
      </c>
      <c r="O2185">
        <v>25.877840930000001</v>
      </c>
      <c r="R2185">
        <v>12910</v>
      </c>
      <c r="S2185">
        <v>1.1537709169999999</v>
      </c>
    </row>
    <row r="2186" spans="14:19" x14ac:dyDescent="0.4">
      <c r="N2186">
        <v>12915</v>
      </c>
      <c r="O2186">
        <v>25.87545587</v>
      </c>
      <c r="R2186">
        <v>12915</v>
      </c>
      <c r="S2186">
        <v>1.1535698139999999</v>
      </c>
    </row>
    <row r="2187" spans="14:19" x14ac:dyDescent="0.4">
      <c r="N2187">
        <v>12920</v>
      </c>
      <c r="O2187">
        <v>25.87314271</v>
      </c>
      <c r="R2187">
        <v>12920</v>
      </c>
      <c r="S2187">
        <v>1.153376559</v>
      </c>
    </row>
    <row r="2188" spans="14:19" x14ac:dyDescent="0.4">
      <c r="N2188">
        <v>12925</v>
      </c>
      <c r="O2188">
        <v>25.870829539999999</v>
      </c>
      <c r="R2188">
        <v>12925</v>
      </c>
      <c r="S2188">
        <v>1.153191656</v>
      </c>
    </row>
    <row r="2189" spans="14:19" x14ac:dyDescent="0.4">
      <c r="N2189">
        <v>12930</v>
      </c>
      <c r="O2189">
        <v>25.868600359999999</v>
      </c>
      <c r="R2189">
        <v>12930</v>
      </c>
      <c r="S2189">
        <v>1.1530156</v>
      </c>
    </row>
    <row r="2190" spans="14:19" x14ac:dyDescent="0.4">
      <c r="N2190">
        <v>12935</v>
      </c>
      <c r="O2190">
        <v>25.866376160000002</v>
      </c>
      <c r="R2190">
        <v>12935</v>
      </c>
      <c r="S2190">
        <v>1.1528485040000001</v>
      </c>
    </row>
    <row r="2191" spans="14:19" x14ac:dyDescent="0.4">
      <c r="N2191">
        <v>12940</v>
      </c>
      <c r="O2191">
        <v>25.864213880000001</v>
      </c>
      <c r="R2191">
        <v>12940</v>
      </c>
      <c r="S2191">
        <v>1.1526914049999999</v>
      </c>
    </row>
    <row r="2192" spans="14:19" x14ac:dyDescent="0.4">
      <c r="N2192">
        <v>12945</v>
      </c>
      <c r="O2192">
        <v>25.862078650000001</v>
      </c>
      <c r="R2192">
        <v>12945</v>
      </c>
      <c r="S2192">
        <v>1.1525455630000001</v>
      </c>
    </row>
    <row r="2193" spans="14:19" x14ac:dyDescent="0.4">
      <c r="N2193">
        <v>12950</v>
      </c>
      <c r="O2193">
        <v>25.859983270000001</v>
      </c>
      <c r="R2193">
        <v>12950</v>
      </c>
      <c r="S2193">
        <v>1.1524123230000001</v>
      </c>
    </row>
    <row r="2194" spans="14:19" x14ac:dyDescent="0.4">
      <c r="N2194">
        <v>12955</v>
      </c>
      <c r="O2194">
        <v>25.857965839999999</v>
      </c>
      <c r="R2194">
        <v>12955</v>
      </c>
      <c r="S2194">
        <v>1.152292951</v>
      </c>
    </row>
    <row r="2195" spans="14:19" x14ac:dyDescent="0.4">
      <c r="N2195">
        <v>12960</v>
      </c>
      <c r="O2195">
        <v>25.856008540000001</v>
      </c>
      <c r="R2195">
        <v>12960</v>
      </c>
      <c r="S2195">
        <v>1.152188475</v>
      </c>
    </row>
    <row r="2196" spans="14:19" x14ac:dyDescent="0.4">
      <c r="N2196">
        <v>12965</v>
      </c>
      <c r="O2196">
        <v>25.854058009999999</v>
      </c>
      <c r="R2196">
        <v>12965</v>
      </c>
      <c r="S2196">
        <v>1.1520995570000001</v>
      </c>
    </row>
    <row r="2197" spans="14:19" x14ac:dyDescent="0.4">
      <c r="N2197">
        <v>12970</v>
      </c>
      <c r="O2197">
        <v>25.852189679999999</v>
      </c>
      <c r="R2197">
        <v>12970</v>
      </c>
      <c r="S2197">
        <v>1.152027278</v>
      </c>
    </row>
    <row r="2198" spans="14:19" x14ac:dyDescent="0.4">
      <c r="N2198">
        <v>12975</v>
      </c>
      <c r="O2198">
        <v>25.85040605</v>
      </c>
      <c r="R2198">
        <v>12975</v>
      </c>
      <c r="S2198">
        <v>1.1519718130000001</v>
      </c>
    </row>
    <row r="2199" spans="14:19" x14ac:dyDescent="0.4">
      <c r="N2199">
        <v>12980</v>
      </c>
      <c r="O2199">
        <v>25.848553030000001</v>
      </c>
      <c r="R2199">
        <v>12980</v>
      </c>
      <c r="S2199">
        <v>1.151931196</v>
      </c>
    </row>
    <row r="2200" spans="14:19" x14ac:dyDescent="0.4">
      <c r="N2200">
        <v>12985</v>
      </c>
      <c r="O2200">
        <v>25.846684700000001</v>
      </c>
      <c r="R2200">
        <v>12985</v>
      </c>
      <c r="S2200">
        <v>1.151904764</v>
      </c>
    </row>
    <row r="2201" spans="14:19" x14ac:dyDescent="0.4">
      <c r="N2201">
        <v>12990</v>
      </c>
      <c r="O2201">
        <v>25.844867969999999</v>
      </c>
      <c r="R2201">
        <v>12990</v>
      </c>
      <c r="S2201">
        <v>1.151891915</v>
      </c>
    </row>
    <row r="2202" spans="14:19" x14ac:dyDescent="0.4">
      <c r="N2202">
        <v>12995</v>
      </c>
      <c r="O2202">
        <v>25.843088609999999</v>
      </c>
      <c r="R2202">
        <v>12995</v>
      </c>
      <c r="S2202">
        <v>1.151892181</v>
      </c>
    </row>
    <row r="2203" spans="14:19" x14ac:dyDescent="0.4">
      <c r="N2203">
        <v>13000</v>
      </c>
      <c r="O2203">
        <v>25.841309249999998</v>
      </c>
      <c r="R2203">
        <v>13000</v>
      </c>
      <c r="S2203">
        <v>1.151905272</v>
      </c>
    </row>
    <row r="2204" spans="14:19" x14ac:dyDescent="0.4">
      <c r="N2204">
        <v>13005</v>
      </c>
      <c r="O2204">
        <v>25.839529890000001</v>
      </c>
      <c r="R2204">
        <v>13005</v>
      </c>
      <c r="S2204">
        <v>1.1519310739999999</v>
      </c>
    </row>
    <row r="2205" spans="14:19" x14ac:dyDescent="0.4">
      <c r="N2205">
        <v>13010</v>
      </c>
      <c r="O2205">
        <v>25.837743060000001</v>
      </c>
      <c r="R2205">
        <v>13010</v>
      </c>
      <c r="S2205">
        <v>1.1519696230000001</v>
      </c>
    </row>
    <row r="2206" spans="14:19" x14ac:dyDescent="0.4">
      <c r="N2206">
        <v>13015</v>
      </c>
      <c r="O2206">
        <v>25.83587473</v>
      </c>
      <c r="R2206">
        <v>13015</v>
      </c>
      <c r="S2206">
        <v>1.1520216539999999</v>
      </c>
    </row>
    <row r="2207" spans="14:19" x14ac:dyDescent="0.4">
      <c r="N2207">
        <v>13020</v>
      </c>
      <c r="O2207">
        <v>25.834006410000001</v>
      </c>
      <c r="R2207">
        <v>13020</v>
      </c>
      <c r="S2207">
        <v>1.152088022</v>
      </c>
    </row>
    <row r="2208" spans="14:19" x14ac:dyDescent="0.4">
      <c r="N2208">
        <v>13025</v>
      </c>
      <c r="O2208">
        <v>25.83213808</v>
      </c>
      <c r="R2208">
        <v>13025</v>
      </c>
      <c r="S2208">
        <v>1.152167578</v>
      </c>
    </row>
    <row r="2209" spans="14:19" x14ac:dyDescent="0.4">
      <c r="N2209">
        <v>13030</v>
      </c>
      <c r="O2209">
        <v>25.830269749999999</v>
      </c>
      <c r="R2209">
        <v>13030</v>
      </c>
      <c r="S2209">
        <v>1.1522602959999999</v>
      </c>
    </row>
    <row r="2210" spans="14:19" x14ac:dyDescent="0.4">
      <c r="N2210">
        <v>13035</v>
      </c>
      <c r="O2210">
        <v>25.828349110000001</v>
      </c>
      <c r="R2210">
        <v>13035</v>
      </c>
      <c r="S2210">
        <v>1.1523660280000001</v>
      </c>
    </row>
    <row r="2211" spans="14:19" x14ac:dyDescent="0.4">
      <c r="N2211">
        <v>13040</v>
      </c>
      <c r="O2211">
        <v>25.826350529999999</v>
      </c>
      <c r="R2211">
        <v>13040</v>
      </c>
      <c r="S2211">
        <v>1.152484523</v>
      </c>
    </row>
    <row r="2212" spans="14:19" x14ac:dyDescent="0.4">
      <c r="N2212">
        <v>13045</v>
      </c>
      <c r="O2212">
        <v>25.824334520000001</v>
      </c>
      <c r="R2212">
        <v>13045</v>
      </c>
      <c r="S2212">
        <v>1.1526154630000001</v>
      </c>
    </row>
    <row r="2213" spans="14:19" x14ac:dyDescent="0.4">
      <c r="N2213">
        <v>13050</v>
      </c>
      <c r="O2213">
        <v>25.822358009999999</v>
      </c>
      <c r="R2213">
        <v>13050</v>
      </c>
      <c r="S2213">
        <v>1.152758521</v>
      </c>
    </row>
    <row r="2214" spans="14:19" x14ac:dyDescent="0.4">
      <c r="N2214">
        <v>13055</v>
      </c>
      <c r="O2214">
        <v>25.820303559999999</v>
      </c>
      <c r="R2214">
        <v>13055</v>
      </c>
      <c r="S2214">
        <v>1.1529134139999999</v>
      </c>
    </row>
    <row r="2215" spans="14:19" x14ac:dyDescent="0.4">
      <c r="N2215">
        <v>13060</v>
      </c>
      <c r="O2215">
        <v>25.818168329999999</v>
      </c>
      <c r="R2215">
        <v>13060</v>
      </c>
      <c r="S2215">
        <v>1.153080366</v>
      </c>
    </row>
    <row r="2216" spans="14:19" x14ac:dyDescent="0.4">
      <c r="N2216">
        <v>13065</v>
      </c>
      <c r="O2216">
        <v>25.816033099999999</v>
      </c>
      <c r="R2216">
        <v>13065</v>
      </c>
      <c r="S2216">
        <v>1.1532600159999999</v>
      </c>
    </row>
    <row r="2217" spans="14:19" x14ac:dyDescent="0.4">
      <c r="N2217">
        <v>13070</v>
      </c>
      <c r="O2217">
        <v>25.813822779999999</v>
      </c>
      <c r="R2217">
        <v>13070</v>
      </c>
      <c r="S2217">
        <v>1.1534509770000001</v>
      </c>
    </row>
    <row r="2218" spans="14:19" x14ac:dyDescent="0.4">
      <c r="N2218">
        <v>13075</v>
      </c>
      <c r="O2218">
        <v>25.811598579999998</v>
      </c>
      <c r="R2218">
        <v>13075</v>
      </c>
      <c r="S2218">
        <v>1.1536528909999999</v>
      </c>
    </row>
    <row r="2219" spans="14:19" x14ac:dyDescent="0.4">
      <c r="N2219">
        <v>13080</v>
      </c>
      <c r="O2219">
        <v>25.809321350000001</v>
      </c>
      <c r="R2219">
        <v>13080</v>
      </c>
      <c r="S2219">
        <v>1.15386513</v>
      </c>
    </row>
    <row r="2220" spans="14:19" x14ac:dyDescent="0.4">
      <c r="N2220">
        <v>13085</v>
      </c>
      <c r="O2220">
        <v>25.807008190000001</v>
      </c>
      <c r="R2220">
        <v>13085</v>
      </c>
      <c r="S2220">
        <v>1.1540867619999999</v>
      </c>
    </row>
    <row r="2221" spans="14:19" x14ac:dyDescent="0.4">
      <c r="N2221">
        <v>13090</v>
      </c>
      <c r="O2221">
        <v>25.80469502</v>
      </c>
      <c r="R2221">
        <v>13090</v>
      </c>
      <c r="S2221">
        <v>1.154316602</v>
      </c>
    </row>
    <row r="2222" spans="14:19" x14ac:dyDescent="0.4">
      <c r="N2222">
        <v>13095</v>
      </c>
      <c r="O2222">
        <v>25.802361919999999</v>
      </c>
      <c r="R2222">
        <v>13095</v>
      </c>
      <c r="S2222">
        <v>1.1545533130000001</v>
      </c>
    </row>
    <row r="2223" spans="14:19" x14ac:dyDescent="0.4">
      <c r="N2223">
        <v>13100</v>
      </c>
      <c r="O2223">
        <v>25.799959789999999</v>
      </c>
      <c r="R2223">
        <v>13100</v>
      </c>
      <c r="S2223">
        <v>1.154795572</v>
      </c>
    </row>
    <row r="2224" spans="14:19" x14ac:dyDescent="0.4">
      <c r="N2224">
        <v>13105</v>
      </c>
      <c r="O2224">
        <v>25.797557650000002</v>
      </c>
      <c r="R2224">
        <v>13105</v>
      </c>
      <c r="S2224">
        <v>1.1550423350000001</v>
      </c>
    </row>
    <row r="2225" spans="14:19" x14ac:dyDescent="0.4">
      <c r="N2225">
        <v>13110</v>
      </c>
      <c r="O2225">
        <v>25.79506868</v>
      </c>
      <c r="R2225">
        <v>13110</v>
      </c>
      <c r="S2225">
        <v>1.15529305</v>
      </c>
    </row>
    <row r="2226" spans="14:19" x14ac:dyDescent="0.4">
      <c r="N2226">
        <v>13115</v>
      </c>
      <c r="O2226">
        <v>25.79257758</v>
      </c>
      <c r="R2226">
        <v>13115</v>
      </c>
      <c r="S2226">
        <v>1.155546983</v>
      </c>
    </row>
    <row r="2227" spans="14:19" x14ac:dyDescent="0.4">
      <c r="N2227">
        <v>13120</v>
      </c>
      <c r="O2227">
        <v>25.790086479999999</v>
      </c>
      <c r="R2227">
        <v>13120</v>
      </c>
      <c r="S2227">
        <v>1.155804131</v>
      </c>
    </row>
    <row r="2228" spans="14:19" x14ac:dyDescent="0.4">
      <c r="N2228">
        <v>13125</v>
      </c>
      <c r="O2228">
        <v>25.787541640000001</v>
      </c>
      <c r="R2228">
        <v>13125</v>
      </c>
      <c r="S2228">
        <v>1.156064534</v>
      </c>
    </row>
    <row r="2229" spans="14:19" x14ac:dyDescent="0.4">
      <c r="N2229">
        <v>13130</v>
      </c>
      <c r="O2229">
        <v>25.784918860000001</v>
      </c>
      <c r="R2229">
        <v>13130</v>
      </c>
      <c r="S2229">
        <v>1.1563280979999999</v>
      </c>
    </row>
    <row r="2230" spans="14:19" x14ac:dyDescent="0.4">
      <c r="N2230">
        <v>13135</v>
      </c>
      <c r="O2230">
        <v>25.782249820000001</v>
      </c>
      <c r="R2230">
        <v>13135</v>
      </c>
      <c r="S2230">
        <v>1.156594452</v>
      </c>
    </row>
    <row r="2231" spans="14:19" x14ac:dyDescent="0.4">
      <c r="N2231">
        <v>13140</v>
      </c>
      <c r="O2231">
        <v>25.77958078</v>
      </c>
      <c r="R2231">
        <v>13140</v>
      </c>
      <c r="S2231">
        <v>1.1568628670000001</v>
      </c>
    </row>
    <row r="2232" spans="14:19" x14ac:dyDescent="0.4">
      <c r="N2232">
        <v>13145</v>
      </c>
      <c r="O2232">
        <v>25.776902140000001</v>
      </c>
      <c r="R2232">
        <v>13145</v>
      </c>
      <c r="S2232">
        <v>1.157132244</v>
      </c>
    </row>
    <row r="2233" spans="14:19" x14ac:dyDescent="0.4">
      <c r="N2233">
        <v>13150</v>
      </c>
      <c r="O2233">
        <v>25.77414413</v>
      </c>
      <c r="R2233">
        <v>13150</v>
      </c>
      <c r="S2233">
        <v>1.1574011390000001</v>
      </c>
    </row>
    <row r="2234" spans="14:19" x14ac:dyDescent="0.4">
      <c r="N2234">
        <v>13155</v>
      </c>
      <c r="O2234">
        <v>25.771386119999999</v>
      </c>
      <c r="R2234">
        <v>13155</v>
      </c>
      <c r="S2234">
        <v>1.157667443</v>
      </c>
    </row>
    <row r="2235" spans="14:19" x14ac:dyDescent="0.4">
      <c r="N2235">
        <v>13160</v>
      </c>
      <c r="O2235">
        <v>25.768628110000002</v>
      </c>
      <c r="R2235">
        <v>13160</v>
      </c>
      <c r="S2235">
        <v>1.1579297040000001</v>
      </c>
    </row>
    <row r="2236" spans="14:19" x14ac:dyDescent="0.4">
      <c r="N2236">
        <v>13165</v>
      </c>
      <c r="O2236">
        <v>25.765804630000002</v>
      </c>
      <c r="R2236">
        <v>13165</v>
      </c>
      <c r="S2236">
        <v>1.158186631</v>
      </c>
    </row>
    <row r="2237" spans="14:19" x14ac:dyDescent="0.4">
      <c r="N2237">
        <v>13170</v>
      </c>
      <c r="O2237">
        <v>25.7629032</v>
      </c>
      <c r="R2237">
        <v>13170</v>
      </c>
      <c r="S2237">
        <v>1.1584371920000001</v>
      </c>
    </row>
    <row r="2238" spans="14:19" x14ac:dyDescent="0.4">
      <c r="N2238">
        <v>13175</v>
      </c>
      <c r="O2238">
        <v>25.760010680000001</v>
      </c>
      <c r="R2238">
        <v>13175</v>
      </c>
      <c r="S2238">
        <v>1.158680597</v>
      </c>
    </row>
    <row r="2239" spans="14:19" x14ac:dyDescent="0.4">
      <c r="N2239">
        <v>13180</v>
      </c>
      <c r="O2239">
        <v>25.757131319999999</v>
      </c>
      <c r="R2239">
        <v>13180</v>
      </c>
      <c r="S2239">
        <v>1.1589162390000001</v>
      </c>
    </row>
    <row r="2240" spans="14:19" x14ac:dyDescent="0.4">
      <c r="N2240">
        <v>13185</v>
      </c>
      <c r="O2240">
        <v>25.754195370000001</v>
      </c>
      <c r="R2240">
        <v>13185</v>
      </c>
      <c r="S2240">
        <v>1.1591436230000001</v>
      </c>
    </row>
    <row r="2241" spans="14:19" x14ac:dyDescent="0.4">
      <c r="N2241">
        <v>13190</v>
      </c>
      <c r="O2241">
        <v>25.751269749999999</v>
      </c>
      <c r="R2241">
        <v>13190</v>
      </c>
      <c r="S2241">
        <v>1.1593622800000001</v>
      </c>
    </row>
    <row r="2242" spans="14:19" x14ac:dyDescent="0.4">
      <c r="N2242">
        <v>13195</v>
      </c>
      <c r="O2242">
        <v>25.748422779999999</v>
      </c>
      <c r="R2242">
        <v>13195</v>
      </c>
      <c r="S2242">
        <v>1.1595716190000001</v>
      </c>
    </row>
    <row r="2243" spans="14:19" x14ac:dyDescent="0.4">
      <c r="N2243">
        <v>13200</v>
      </c>
      <c r="O2243">
        <v>25.745487539999999</v>
      </c>
      <c r="R2243">
        <v>13200</v>
      </c>
      <c r="S2243">
        <v>1.1597697229999999</v>
      </c>
    </row>
    <row r="2244" spans="14:19" x14ac:dyDescent="0.4">
      <c r="N2244">
        <v>13205</v>
      </c>
      <c r="O2244">
        <v>25.742628830000001</v>
      </c>
      <c r="R2244">
        <v>13205</v>
      </c>
      <c r="S2244">
        <v>1.1599571360000001</v>
      </c>
    </row>
    <row r="2245" spans="14:19" x14ac:dyDescent="0.4">
      <c r="N2245">
        <v>13210</v>
      </c>
      <c r="O2245">
        <v>25.739715660000002</v>
      </c>
      <c r="R2245">
        <v>13210</v>
      </c>
      <c r="S2245">
        <v>1.160133149</v>
      </c>
    </row>
    <row r="2246" spans="14:19" x14ac:dyDescent="0.4">
      <c r="N2246">
        <v>13215</v>
      </c>
      <c r="O2246">
        <v>25.73683488</v>
      </c>
      <c r="R2246">
        <v>13215</v>
      </c>
      <c r="S2246">
        <v>1.160297025</v>
      </c>
    </row>
    <row r="2247" spans="14:19" x14ac:dyDescent="0.4">
      <c r="N2247">
        <v>13220</v>
      </c>
      <c r="O2247">
        <v>25.734032030000002</v>
      </c>
      <c r="R2247">
        <v>13220</v>
      </c>
      <c r="S2247">
        <v>1.1604480100000001</v>
      </c>
    </row>
    <row r="2248" spans="14:19" x14ac:dyDescent="0.4">
      <c r="N2248">
        <v>13225</v>
      </c>
      <c r="O2248">
        <v>25.73130712</v>
      </c>
      <c r="R2248">
        <v>13225</v>
      </c>
      <c r="S2248">
        <v>1.1605853319999999</v>
      </c>
    </row>
    <row r="2249" spans="14:19" x14ac:dyDescent="0.4">
      <c r="N2249">
        <v>13230</v>
      </c>
      <c r="O2249">
        <v>25.728660139999999</v>
      </c>
      <c r="R2249">
        <v>13230</v>
      </c>
      <c r="S2249">
        <v>1.1607082339999999</v>
      </c>
    </row>
    <row r="2250" spans="14:19" x14ac:dyDescent="0.4">
      <c r="N2250">
        <v>13235</v>
      </c>
      <c r="O2250">
        <v>25.726080069999998</v>
      </c>
      <c r="R2250">
        <v>13235</v>
      </c>
      <c r="S2250">
        <v>1.1608160169999999</v>
      </c>
    </row>
    <row r="2251" spans="14:19" x14ac:dyDescent="0.4">
      <c r="N2251">
        <v>13240</v>
      </c>
      <c r="O2251">
        <v>25.723500000000001</v>
      </c>
      <c r="R2251">
        <v>13240</v>
      </c>
      <c r="S2251">
        <v>1.160908123</v>
      </c>
    </row>
    <row r="2252" spans="14:19" x14ac:dyDescent="0.4">
      <c r="N2252">
        <v>13245</v>
      </c>
      <c r="O2252">
        <v>25.721008900000001</v>
      </c>
      <c r="R2252">
        <v>13245</v>
      </c>
      <c r="S2252">
        <v>1.1609819990000001</v>
      </c>
    </row>
    <row r="2253" spans="14:19" x14ac:dyDescent="0.4">
      <c r="N2253">
        <v>13250</v>
      </c>
      <c r="O2253">
        <v>25.718673670000001</v>
      </c>
      <c r="R2253">
        <v>13250</v>
      </c>
      <c r="S2253">
        <v>1.1610400890000001</v>
      </c>
    </row>
    <row r="2254" spans="14:19" x14ac:dyDescent="0.4">
      <c r="N2254">
        <v>13255</v>
      </c>
      <c r="O2254">
        <v>25.7163605</v>
      </c>
      <c r="R2254">
        <v>13255</v>
      </c>
      <c r="S2254">
        <v>1.1610829540000001</v>
      </c>
    </row>
    <row r="2255" spans="14:19" x14ac:dyDescent="0.4">
      <c r="N2255">
        <v>13260</v>
      </c>
      <c r="O2255">
        <v>25.714214949999999</v>
      </c>
      <c r="R2255">
        <v>13260</v>
      </c>
      <c r="S2255">
        <v>1.1611113550000001</v>
      </c>
    </row>
    <row r="2256" spans="14:19" x14ac:dyDescent="0.4">
      <c r="N2256">
        <v>13265</v>
      </c>
      <c r="O2256">
        <v>25.712213519999999</v>
      </c>
      <c r="R2256">
        <v>13265</v>
      </c>
      <c r="S2256">
        <v>1.161126087</v>
      </c>
    </row>
    <row r="2257" spans="14:19" x14ac:dyDescent="0.4">
      <c r="N2257">
        <v>13270</v>
      </c>
      <c r="O2257">
        <v>25.71029004</v>
      </c>
      <c r="R2257">
        <v>13270</v>
      </c>
      <c r="S2257">
        <v>1.161127781</v>
      </c>
    </row>
    <row r="2258" spans="14:19" x14ac:dyDescent="0.4">
      <c r="N2258">
        <v>13275</v>
      </c>
      <c r="O2258">
        <v>25.708467259999999</v>
      </c>
      <c r="R2258">
        <v>13275</v>
      </c>
      <c r="S2258">
        <v>1.161116751</v>
      </c>
    </row>
    <row r="2259" spans="14:19" x14ac:dyDescent="0.4">
      <c r="N2259">
        <v>13280</v>
      </c>
      <c r="O2259">
        <v>25.706800359999999</v>
      </c>
      <c r="R2259">
        <v>13280</v>
      </c>
      <c r="S2259">
        <v>1.1610928890000001</v>
      </c>
    </row>
    <row r="2260" spans="14:19" x14ac:dyDescent="0.4">
      <c r="N2260">
        <v>13285</v>
      </c>
      <c r="O2260">
        <v>25.705287899999998</v>
      </c>
      <c r="R2260">
        <v>13285</v>
      </c>
      <c r="S2260">
        <v>1.161055656</v>
      </c>
    </row>
    <row r="2261" spans="14:19" x14ac:dyDescent="0.4">
      <c r="N2261">
        <v>13290</v>
      </c>
      <c r="O2261">
        <v>25.703775449999998</v>
      </c>
      <c r="R2261">
        <v>13290</v>
      </c>
      <c r="S2261">
        <v>1.1610021210000001</v>
      </c>
    </row>
    <row r="2262" spans="14:19" x14ac:dyDescent="0.4">
      <c r="N2262">
        <v>13295</v>
      </c>
      <c r="O2262">
        <v>25.702420289999999</v>
      </c>
      <c r="R2262">
        <v>13295</v>
      </c>
      <c r="S2262">
        <v>1.160932965</v>
      </c>
    </row>
    <row r="2263" spans="14:19" x14ac:dyDescent="0.4">
      <c r="N2263">
        <v>13300</v>
      </c>
      <c r="O2263">
        <v>25.701221</v>
      </c>
      <c r="R2263">
        <v>13300</v>
      </c>
      <c r="S2263">
        <v>1.160847693</v>
      </c>
    </row>
    <row r="2264" spans="14:19" x14ac:dyDescent="0.4">
      <c r="N2264">
        <v>13305</v>
      </c>
      <c r="O2264">
        <v>25.700120999999999</v>
      </c>
      <c r="R2264">
        <v>13305</v>
      </c>
      <c r="S2264">
        <v>1.1607461610000001</v>
      </c>
    </row>
    <row r="2265" spans="14:19" x14ac:dyDescent="0.4">
      <c r="N2265">
        <v>13310</v>
      </c>
      <c r="O2265">
        <v>25.699144480000001</v>
      </c>
      <c r="R2265">
        <v>13310</v>
      </c>
      <c r="S2265">
        <v>1.1606287710000001</v>
      </c>
    </row>
    <row r="2266" spans="14:19" x14ac:dyDescent="0.4">
      <c r="N2266">
        <v>13315</v>
      </c>
      <c r="O2266">
        <v>25.698289320000001</v>
      </c>
      <c r="R2266">
        <v>13315</v>
      </c>
      <c r="S2266">
        <v>1.1604964310000001</v>
      </c>
    </row>
    <row r="2267" spans="14:19" x14ac:dyDescent="0.4">
      <c r="N2267">
        <v>13320</v>
      </c>
      <c r="O2267">
        <v>25.697512100000001</v>
      </c>
      <c r="R2267">
        <v>13320</v>
      </c>
      <c r="S2267">
        <v>1.160350429</v>
      </c>
    </row>
    <row r="2268" spans="14:19" x14ac:dyDescent="0.4">
      <c r="N2268">
        <v>13325</v>
      </c>
      <c r="O2268">
        <v>25.696800360000001</v>
      </c>
      <c r="R2268">
        <v>13325</v>
      </c>
      <c r="S2268">
        <v>1.160192235</v>
      </c>
    </row>
    <row r="2269" spans="14:19" x14ac:dyDescent="0.4">
      <c r="N2269">
        <v>13330</v>
      </c>
      <c r="O2269">
        <v>25.696091460000002</v>
      </c>
      <c r="R2269">
        <v>13330</v>
      </c>
      <c r="S2269">
        <v>1.1600232749999999</v>
      </c>
    </row>
    <row r="2270" spans="14:19" x14ac:dyDescent="0.4">
      <c r="N2270">
        <v>13335</v>
      </c>
      <c r="O2270">
        <v>25.695557650000001</v>
      </c>
      <c r="R2270">
        <v>13335</v>
      </c>
      <c r="S2270">
        <v>1.159843612</v>
      </c>
    </row>
    <row r="2271" spans="14:19" x14ac:dyDescent="0.4">
      <c r="N2271">
        <v>13340</v>
      </c>
      <c r="O2271">
        <v>25.695023840000001</v>
      </c>
      <c r="R2271">
        <v>13340</v>
      </c>
      <c r="S2271">
        <v>1.159654932</v>
      </c>
    </row>
    <row r="2272" spans="14:19" x14ac:dyDescent="0.4">
      <c r="N2272">
        <v>13345</v>
      </c>
      <c r="O2272">
        <v>25.694558359999998</v>
      </c>
      <c r="R2272">
        <v>13345</v>
      </c>
      <c r="S2272">
        <v>1.1594575140000001</v>
      </c>
    </row>
    <row r="2273" spans="14:19" x14ac:dyDescent="0.4">
      <c r="N2273">
        <v>13350</v>
      </c>
      <c r="O2273">
        <v>25.69417082</v>
      </c>
      <c r="R2273">
        <v>13350</v>
      </c>
      <c r="S2273">
        <v>1.159251252</v>
      </c>
    </row>
    <row r="2274" spans="14:19" x14ac:dyDescent="0.4">
      <c r="N2274">
        <v>13355</v>
      </c>
      <c r="O2274">
        <v>25.693861210000001</v>
      </c>
      <c r="R2274">
        <v>13355</v>
      </c>
      <c r="S2274">
        <v>1.159036011</v>
      </c>
    </row>
    <row r="2275" spans="14:19" x14ac:dyDescent="0.4">
      <c r="N2275">
        <v>13360</v>
      </c>
      <c r="O2275">
        <v>25.693594310000002</v>
      </c>
      <c r="R2275">
        <v>13360</v>
      </c>
      <c r="S2275">
        <v>1.158811775</v>
      </c>
    </row>
    <row r="2276" spans="14:19" x14ac:dyDescent="0.4">
      <c r="N2276">
        <v>13365</v>
      </c>
      <c r="O2276">
        <v>25.693327400000001</v>
      </c>
      <c r="R2276">
        <v>13365</v>
      </c>
      <c r="S2276">
        <v>1.1585787540000001</v>
      </c>
    </row>
    <row r="2277" spans="14:19" x14ac:dyDescent="0.4">
      <c r="N2277">
        <v>13370</v>
      </c>
      <c r="O2277">
        <v>25.69307367</v>
      </c>
      <c r="R2277">
        <v>13370</v>
      </c>
      <c r="S2277">
        <v>1.1583374019999999</v>
      </c>
    </row>
    <row r="2278" spans="14:19" x14ac:dyDescent="0.4">
      <c r="N2278">
        <v>13375</v>
      </c>
      <c r="O2278">
        <v>25.692893590000001</v>
      </c>
      <c r="R2278">
        <v>13375</v>
      </c>
      <c r="S2278">
        <v>1.1580883820000001</v>
      </c>
    </row>
    <row r="2279" spans="14:19" x14ac:dyDescent="0.4">
      <c r="N2279">
        <v>13380</v>
      </c>
      <c r="O2279">
        <v>25.692626690000001</v>
      </c>
      <c r="R2279">
        <v>13380</v>
      </c>
      <c r="S2279">
        <v>1.1578317760000001</v>
      </c>
    </row>
    <row r="2280" spans="14:19" x14ac:dyDescent="0.4">
      <c r="N2280">
        <v>13385</v>
      </c>
      <c r="O2280">
        <v>25.69251993</v>
      </c>
      <c r="R2280">
        <v>13385</v>
      </c>
      <c r="S2280">
        <v>1.1575690279999999</v>
      </c>
    </row>
    <row r="2281" spans="14:19" x14ac:dyDescent="0.4">
      <c r="N2281">
        <v>13390</v>
      </c>
      <c r="O2281">
        <v>25.69236192</v>
      </c>
      <c r="R2281">
        <v>13390</v>
      </c>
      <c r="S2281">
        <v>1.1573009089999999</v>
      </c>
    </row>
    <row r="2282" spans="14:19" x14ac:dyDescent="0.4">
      <c r="N2282">
        <v>13395</v>
      </c>
      <c r="O2282">
        <v>25.692299999999999</v>
      </c>
      <c r="R2282">
        <v>13395</v>
      </c>
      <c r="S2282">
        <v>1.1570279240000001</v>
      </c>
    </row>
    <row r="2283" spans="14:19" x14ac:dyDescent="0.4">
      <c r="N2283">
        <v>13400</v>
      </c>
      <c r="O2283">
        <v>25.692299999999999</v>
      </c>
      <c r="R2283">
        <v>13400</v>
      </c>
      <c r="S2283">
        <v>1.156750559</v>
      </c>
    </row>
    <row r="2284" spans="14:19" x14ac:dyDescent="0.4">
      <c r="N2284">
        <v>13405</v>
      </c>
      <c r="O2284">
        <v>25.69233594</v>
      </c>
      <c r="R2284">
        <v>13405</v>
      </c>
      <c r="S2284">
        <v>1.15646933</v>
      </c>
    </row>
    <row r="2285" spans="14:19" x14ac:dyDescent="0.4">
      <c r="N2285">
        <v>13410</v>
      </c>
      <c r="O2285">
        <v>25.69242491</v>
      </c>
      <c r="R2285">
        <v>13410</v>
      </c>
      <c r="S2285">
        <v>1.1561848139999999</v>
      </c>
    </row>
    <row r="2286" spans="14:19" x14ac:dyDescent="0.4">
      <c r="N2286">
        <v>13415</v>
      </c>
      <c r="O2286">
        <v>25.69251388</v>
      </c>
      <c r="R2286">
        <v>13415</v>
      </c>
      <c r="S2286">
        <v>1.1558976430000001</v>
      </c>
    </row>
    <row r="2287" spans="14:19" x14ac:dyDescent="0.4">
      <c r="N2287">
        <v>13420</v>
      </c>
      <c r="O2287">
        <v>25.692605690000001</v>
      </c>
      <c r="R2287">
        <v>13420</v>
      </c>
      <c r="S2287">
        <v>1.1556084740000001</v>
      </c>
    </row>
    <row r="2288" spans="14:19" x14ac:dyDescent="0.4">
      <c r="N2288">
        <v>13425</v>
      </c>
      <c r="O2288">
        <v>25.692783630000001</v>
      </c>
      <c r="R2288">
        <v>13425</v>
      </c>
      <c r="S2288">
        <v>1.1553178580000001</v>
      </c>
    </row>
    <row r="2289" spans="14:19" x14ac:dyDescent="0.4">
      <c r="N2289">
        <v>13430</v>
      </c>
      <c r="O2289">
        <v>25.69312313</v>
      </c>
      <c r="R2289">
        <v>13430</v>
      </c>
      <c r="S2289">
        <v>1.155026517</v>
      </c>
    </row>
    <row r="2290" spans="14:19" x14ac:dyDescent="0.4">
      <c r="N2290">
        <v>13435</v>
      </c>
      <c r="O2290">
        <v>25.693548750000001</v>
      </c>
      <c r="R2290">
        <v>13435</v>
      </c>
      <c r="S2290">
        <v>1.154734948</v>
      </c>
    </row>
    <row r="2291" spans="14:19" x14ac:dyDescent="0.4">
      <c r="N2291">
        <v>13440</v>
      </c>
      <c r="O2291">
        <v>25.694111029999998</v>
      </c>
      <c r="R2291">
        <v>13440</v>
      </c>
      <c r="S2291">
        <v>1.1544436</v>
      </c>
    </row>
    <row r="2292" spans="14:19" x14ac:dyDescent="0.4">
      <c r="N2292">
        <v>13445</v>
      </c>
      <c r="O2292">
        <v>25.694781500000001</v>
      </c>
      <c r="R2292">
        <v>13445</v>
      </c>
      <c r="S2292">
        <v>1.1541529690000001</v>
      </c>
    </row>
    <row r="2293" spans="14:19" x14ac:dyDescent="0.4">
      <c r="N2293">
        <v>13450</v>
      </c>
      <c r="O2293">
        <v>25.69552989</v>
      </c>
      <c r="R2293">
        <v>13450</v>
      </c>
      <c r="S2293">
        <v>1.1538636179999999</v>
      </c>
    </row>
    <row r="2294" spans="14:19" x14ac:dyDescent="0.4">
      <c r="N2294">
        <v>13455</v>
      </c>
      <c r="O2294">
        <v>25.696381850000002</v>
      </c>
      <c r="R2294">
        <v>13455</v>
      </c>
      <c r="S2294">
        <v>1.1535761360000001</v>
      </c>
    </row>
    <row r="2295" spans="14:19" x14ac:dyDescent="0.4">
      <c r="N2295">
        <v>13460</v>
      </c>
      <c r="O2295">
        <v>25.697375090000001</v>
      </c>
      <c r="R2295">
        <v>13460</v>
      </c>
      <c r="S2295">
        <v>1.1532910759999999</v>
      </c>
    </row>
    <row r="2296" spans="14:19" x14ac:dyDescent="0.4">
      <c r="N2296">
        <v>13465</v>
      </c>
      <c r="O2296">
        <v>25.69844982</v>
      </c>
      <c r="R2296">
        <v>13465</v>
      </c>
      <c r="S2296">
        <v>1.1530088599999999</v>
      </c>
    </row>
    <row r="2297" spans="14:19" x14ac:dyDescent="0.4">
      <c r="N2297">
        <v>13470</v>
      </c>
      <c r="O2297">
        <v>25.699695370000001</v>
      </c>
      <c r="R2297">
        <v>13470</v>
      </c>
      <c r="S2297">
        <v>1.1527299769999999</v>
      </c>
    </row>
    <row r="2298" spans="14:19" x14ac:dyDescent="0.4">
      <c r="N2298">
        <v>13475</v>
      </c>
      <c r="O2298">
        <v>25.701103920000001</v>
      </c>
      <c r="R2298">
        <v>13475</v>
      </c>
      <c r="S2298">
        <v>1.152454165</v>
      </c>
    </row>
    <row r="2299" spans="14:19" x14ac:dyDescent="0.4">
      <c r="N2299">
        <v>13480</v>
      </c>
      <c r="O2299">
        <v>25.702738790000002</v>
      </c>
      <c r="R2299">
        <v>13480</v>
      </c>
      <c r="S2299">
        <v>1.1521810459999999</v>
      </c>
    </row>
    <row r="2300" spans="14:19" x14ac:dyDescent="0.4">
      <c r="N2300">
        <v>13485</v>
      </c>
      <c r="O2300">
        <v>25.704488609999999</v>
      </c>
      <c r="R2300">
        <v>13485</v>
      </c>
      <c r="S2300">
        <v>1.151910456</v>
      </c>
    </row>
    <row r="2301" spans="14:19" x14ac:dyDescent="0.4">
      <c r="N2301">
        <v>13490</v>
      </c>
      <c r="O2301">
        <v>25.70636477</v>
      </c>
      <c r="R2301">
        <v>13490</v>
      </c>
      <c r="S2301">
        <v>1.1516424540000001</v>
      </c>
    </row>
    <row r="2302" spans="14:19" x14ac:dyDescent="0.4">
      <c r="N2302">
        <v>13495</v>
      </c>
      <c r="O2302">
        <v>25.708396799999999</v>
      </c>
      <c r="R2302">
        <v>13495</v>
      </c>
      <c r="S2302">
        <v>1.151377388</v>
      </c>
    </row>
    <row r="2303" spans="14:19" x14ac:dyDescent="0.4">
      <c r="N2303">
        <v>13500</v>
      </c>
      <c r="O2303">
        <v>25.710584699999998</v>
      </c>
      <c r="R2303">
        <v>13500</v>
      </c>
      <c r="S2303">
        <v>1.151115884</v>
      </c>
    </row>
    <row r="2304" spans="14:19" x14ac:dyDescent="0.4">
      <c r="N2304">
        <v>13505</v>
      </c>
      <c r="O2304">
        <v>25.71291317</v>
      </c>
      <c r="R2304">
        <v>13505</v>
      </c>
      <c r="S2304">
        <v>1.150858747</v>
      </c>
    </row>
    <row r="2305" spans="14:19" x14ac:dyDescent="0.4">
      <c r="N2305">
        <v>13510</v>
      </c>
      <c r="O2305">
        <v>25.71532384</v>
      </c>
      <c r="R2305">
        <v>13510</v>
      </c>
      <c r="S2305">
        <v>1.1506067959999999</v>
      </c>
    </row>
    <row r="2306" spans="14:19" x14ac:dyDescent="0.4">
      <c r="N2306">
        <v>13515</v>
      </c>
      <c r="O2306">
        <v>25.717903920000001</v>
      </c>
      <c r="R2306">
        <v>13515</v>
      </c>
      <c r="S2306">
        <v>1.150361213</v>
      </c>
    </row>
    <row r="2307" spans="14:19" x14ac:dyDescent="0.4">
      <c r="N2307">
        <v>13520</v>
      </c>
      <c r="O2307">
        <v>25.720648400000002</v>
      </c>
      <c r="R2307">
        <v>13520</v>
      </c>
      <c r="S2307">
        <v>1.150122069</v>
      </c>
    </row>
    <row r="2308" spans="14:19" x14ac:dyDescent="0.4">
      <c r="N2308">
        <v>13525</v>
      </c>
      <c r="O2308">
        <v>25.723548749999999</v>
      </c>
      <c r="R2308">
        <v>13525</v>
      </c>
      <c r="S2308">
        <v>1.1498888359999999</v>
      </c>
    </row>
    <row r="2309" spans="14:19" x14ac:dyDescent="0.4">
      <c r="N2309">
        <v>13530</v>
      </c>
      <c r="O2309">
        <v>25.726544839999999</v>
      </c>
      <c r="R2309">
        <v>13530</v>
      </c>
      <c r="S2309">
        <v>1.1496611349999999</v>
      </c>
    </row>
    <row r="2310" spans="14:19" x14ac:dyDescent="0.4">
      <c r="N2310">
        <v>13535</v>
      </c>
      <c r="O2310">
        <v>25.729667970000001</v>
      </c>
      <c r="R2310">
        <v>13535</v>
      </c>
      <c r="S2310">
        <v>1.149438591</v>
      </c>
    </row>
    <row r="2311" spans="14:19" x14ac:dyDescent="0.4">
      <c r="N2311">
        <v>13540</v>
      </c>
      <c r="O2311">
        <v>25.732870819999999</v>
      </c>
      <c r="R2311">
        <v>13540</v>
      </c>
      <c r="S2311">
        <v>1.1492209600000001</v>
      </c>
    </row>
    <row r="2312" spans="14:19" x14ac:dyDescent="0.4">
      <c r="N2312">
        <v>13545</v>
      </c>
      <c r="O2312">
        <v>25.736100709999999</v>
      </c>
      <c r="R2312">
        <v>13545</v>
      </c>
      <c r="S2312">
        <v>1.149008196</v>
      </c>
    </row>
    <row r="2313" spans="14:19" x14ac:dyDescent="0.4">
      <c r="N2313">
        <v>13550</v>
      </c>
      <c r="O2313">
        <v>25.73939253</v>
      </c>
      <c r="R2313">
        <v>13550</v>
      </c>
      <c r="S2313">
        <v>1.1488004300000001</v>
      </c>
    </row>
    <row r="2314" spans="14:19" x14ac:dyDescent="0.4">
      <c r="N2314">
        <v>13555</v>
      </c>
      <c r="O2314">
        <v>25.742694310000001</v>
      </c>
      <c r="R2314">
        <v>13555</v>
      </c>
      <c r="S2314">
        <v>1.14859789</v>
      </c>
    </row>
    <row r="2315" spans="14:19" x14ac:dyDescent="0.4">
      <c r="N2315">
        <v>13560</v>
      </c>
      <c r="O2315">
        <v>25.746164060000002</v>
      </c>
      <c r="R2315">
        <v>13560</v>
      </c>
      <c r="S2315">
        <v>1.14840119</v>
      </c>
    </row>
    <row r="2316" spans="14:19" x14ac:dyDescent="0.4">
      <c r="N2316">
        <v>13565</v>
      </c>
      <c r="O2316">
        <v>25.749633809999999</v>
      </c>
      <c r="R2316">
        <v>13565</v>
      </c>
      <c r="S2316">
        <v>1.1482102439999999</v>
      </c>
    </row>
    <row r="2317" spans="14:19" x14ac:dyDescent="0.4">
      <c r="N2317">
        <v>13570</v>
      </c>
      <c r="O2317">
        <v>25.753247330000001</v>
      </c>
      <c r="R2317">
        <v>13570</v>
      </c>
      <c r="S2317">
        <v>1.1480245120000001</v>
      </c>
    </row>
    <row r="2318" spans="14:19" x14ac:dyDescent="0.4">
      <c r="N2318">
        <v>13575</v>
      </c>
      <c r="O2318">
        <v>25.75683416</v>
      </c>
      <c r="R2318">
        <v>13575</v>
      </c>
      <c r="S2318">
        <v>1.147843824</v>
      </c>
    </row>
    <row r="2319" spans="14:19" x14ac:dyDescent="0.4">
      <c r="N2319">
        <v>13580</v>
      </c>
      <c r="O2319">
        <v>25.76034306</v>
      </c>
      <c r="R2319">
        <v>13580</v>
      </c>
      <c r="S2319">
        <v>1.1476682149999999</v>
      </c>
    </row>
    <row r="2320" spans="14:19" x14ac:dyDescent="0.4">
      <c r="N2320">
        <v>13585</v>
      </c>
      <c r="O2320">
        <v>25.763812810000001</v>
      </c>
      <c r="R2320">
        <v>13585</v>
      </c>
      <c r="S2320">
        <v>1.147498055</v>
      </c>
    </row>
    <row r="2321" spans="14:19" x14ac:dyDescent="0.4">
      <c r="N2321">
        <v>13590</v>
      </c>
      <c r="O2321">
        <v>25.767282560000002</v>
      </c>
      <c r="R2321">
        <v>13590</v>
      </c>
      <c r="S2321">
        <v>1.1473340940000001</v>
      </c>
    </row>
    <row r="2322" spans="14:19" x14ac:dyDescent="0.4">
      <c r="N2322">
        <v>13595</v>
      </c>
      <c r="O2322">
        <v>25.770752309999999</v>
      </c>
      <c r="R2322">
        <v>13595</v>
      </c>
      <c r="S2322">
        <v>1.1471773919999999</v>
      </c>
    </row>
    <row r="2323" spans="14:19" x14ac:dyDescent="0.4">
      <c r="N2323">
        <v>13600</v>
      </c>
      <c r="O2323">
        <v>25.77422206</v>
      </c>
      <c r="R2323">
        <v>13600</v>
      </c>
      <c r="S2323">
        <v>1.147029147</v>
      </c>
    </row>
    <row r="2324" spans="14:19" x14ac:dyDescent="0.4">
      <c r="N2324">
        <v>13605</v>
      </c>
      <c r="O2324">
        <v>25.777691820000001</v>
      </c>
      <c r="R2324">
        <v>13605</v>
      </c>
      <c r="S2324">
        <v>1.1468911180000001</v>
      </c>
    </row>
    <row r="2325" spans="14:19" x14ac:dyDescent="0.4">
      <c r="N2325">
        <v>13610</v>
      </c>
      <c r="O2325">
        <v>25.781161569999998</v>
      </c>
      <c r="R2325">
        <v>13610</v>
      </c>
      <c r="S2325">
        <v>1.1467638849999999</v>
      </c>
    </row>
    <row r="2326" spans="14:19" x14ac:dyDescent="0.4">
      <c r="N2326">
        <v>13615</v>
      </c>
      <c r="O2326">
        <v>25.78448612</v>
      </c>
      <c r="R2326">
        <v>13615</v>
      </c>
      <c r="S2326">
        <v>1.1466463140000001</v>
      </c>
    </row>
    <row r="2327" spans="14:19" x14ac:dyDescent="0.4">
      <c r="N2327">
        <v>13620</v>
      </c>
      <c r="O2327">
        <v>25.787777940000002</v>
      </c>
      <c r="R2327">
        <v>13620</v>
      </c>
      <c r="S2327">
        <v>1.146537395</v>
      </c>
    </row>
    <row r="2328" spans="14:19" x14ac:dyDescent="0.4">
      <c r="N2328">
        <v>13625</v>
      </c>
      <c r="O2328">
        <v>25.791019219999999</v>
      </c>
      <c r="R2328">
        <v>13625</v>
      </c>
      <c r="S2328">
        <v>1.146435833</v>
      </c>
    </row>
    <row r="2329" spans="14:19" x14ac:dyDescent="0.4">
      <c r="N2329">
        <v>13630</v>
      </c>
      <c r="O2329">
        <v>25.794182559999999</v>
      </c>
      <c r="R2329">
        <v>13630</v>
      </c>
      <c r="S2329">
        <v>1.1463403910000001</v>
      </c>
    </row>
    <row r="2330" spans="14:19" x14ac:dyDescent="0.4">
      <c r="N2330">
        <v>13635</v>
      </c>
      <c r="O2330">
        <v>25.79729644</v>
      </c>
      <c r="R2330">
        <v>13635</v>
      </c>
      <c r="S2330">
        <v>1.14625022</v>
      </c>
    </row>
    <row r="2331" spans="14:19" x14ac:dyDescent="0.4">
      <c r="N2331">
        <v>13640</v>
      </c>
      <c r="O2331">
        <v>25.80039288</v>
      </c>
      <c r="R2331">
        <v>13640</v>
      </c>
      <c r="S2331">
        <v>1.146165098</v>
      </c>
    </row>
    <row r="2332" spans="14:19" x14ac:dyDescent="0.4">
      <c r="N2332">
        <v>13645</v>
      </c>
      <c r="O2332">
        <v>25.803411390000001</v>
      </c>
      <c r="R2332">
        <v>13645</v>
      </c>
      <c r="S2332">
        <v>1.146085537</v>
      </c>
    </row>
    <row r="2333" spans="14:19" x14ac:dyDescent="0.4">
      <c r="N2333">
        <v>13650</v>
      </c>
      <c r="O2333">
        <v>25.806347330000001</v>
      </c>
      <c r="R2333">
        <v>13650</v>
      </c>
      <c r="S2333">
        <v>1.146013199</v>
      </c>
    </row>
    <row r="2334" spans="14:19" x14ac:dyDescent="0.4">
      <c r="N2334">
        <v>13655</v>
      </c>
      <c r="O2334">
        <v>25.809198930000001</v>
      </c>
      <c r="R2334">
        <v>13655</v>
      </c>
      <c r="S2334">
        <v>1.1459500929999999</v>
      </c>
    </row>
    <row r="2335" spans="14:19" x14ac:dyDescent="0.4">
      <c r="N2335">
        <v>13660</v>
      </c>
      <c r="O2335">
        <v>25.811972600000001</v>
      </c>
      <c r="R2335">
        <v>13660</v>
      </c>
      <c r="S2335">
        <v>1.145896842</v>
      </c>
    </row>
    <row r="2336" spans="14:19" x14ac:dyDescent="0.4">
      <c r="N2336">
        <v>13665</v>
      </c>
      <c r="O2336">
        <v>25.814730610000002</v>
      </c>
      <c r="R2336">
        <v>13665</v>
      </c>
      <c r="S2336">
        <v>1.1458540239999999</v>
      </c>
    </row>
    <row r="2337" spans="14:19" x14ac:dyDescent="0.4">
      <c r="N2337">
        <v>13670</v>
      </c>
      <c r="O2337">
        <v>25.817386119999998</v>
      </c>
      <c r="R2337">
        <v>13670</v>
      </c>
      <c r="S2337">
        <v>1.145821545</v>
      </c>
    </row>
    <row r="2338" spans="14:19" x14ac:dyDescent="0.4">
      <c r="N2338">
        <v>13675</v>
      </c>
      <c r="O2338">
        <v>25.819966189999999</v>
      </c>
      <c r="R2338">
        <v>13675</v>
      </c>
      <c r="S2338">
        <v>1.1457987569999999</v>
      </c>
    </row>
    <row r="2339" spans="14:19" x14ac:dyDescent="0.4">
      <c r="N2339">
        <v>13680</v>
      </c>
      <c r="O2339">
        <v>25.822517080000001</v>
      </c>
      <c r="R2339">
        <v>13680</v>
      </c>
      <c r="S2339">
        <v>1.1457847000000001</v>
      </c>
    </row>
    <row r="2340" spans="14:19" x14ac:dyDescent="0.4">
      <c r="N2340">
        <v>13685</v>
      </c>
      <c r="O2340">
        <v>25.824990039999999</v>
      </c>
      <c r="R2340">
        <v>13685</v>
      </c>
      <c r="S2340">
        <v>1.1457784010000001</v>
      </c>
    </row>
    <row r="2341" spans="14:19" x14ac:dyDescent="0.4">
      <c r="N2341">
        <v>13690</v>
      </c>
      <c r="O2341">
        <v>25.82739217</v>
      </c>
      <c r="R2341">
        <v>13690</v>
      </c>
      <c r="S2341">
        <v>1.1457791820000001</v>
      </c>
    </row>
    <row r="2342" spans="14:19" x14ac:dyDescent="0.4">
      <c r="N2342">
        <v>13695</v>
      </c>
      <c r="O2342">
        <v>25.82979431</v>
      </c>
      <c r="R2342">
        <v>13695</v>
      </c>
      <c r="S2342">
        <v>1.1457872549999999</v>
      </c>
    </row>
    <row r="2343" spans="14:19" x14ac:dyDescent="0.4">
      <c r="N2343">
        <v>13700</v>
      </c>
      <c r="O2343">
        <v>25.832026339999999</v>
      </c>
      <c r="R2343">
        <v>13700</v>
      </c>
      <c r="S2343">
        <v>1.1458035520000001</v>
      </c>
    </row>
    <row r="2344" spans="14:19" x14ac:dyDescent="0.4">
      <c r="N2344">
        <v>13705</v>
      </c>
      <c r="O2344">
        <v>25.834250529999998</v>
      </c>
      <c r="R2344">
        <v>13705</v>
      </c>
      <c r="S2344">
        <v>1.145828399</v>
      </c>
    </row>
    <row r="2345" spans="14:19" x14ac:dyDescent="0.4">
      <c r="N2345">
        <v>13710</v>
      </c>
      <c r="O2345">
        <v>25.836474729999999</v>
      </c>
      <c r="R2345">
        <v>13710</v>
      </c>
      <c r="S2345">
        <v>1.14586275</v>
      </c>
    </row>
    <row r="2346" spans="14:19" x14ac:dyDescent="0.4">
      <c r="N2346">
        <v>13715</v>
      </c>
      <c r="O2346">
        <v>25.83859502</v>
      </c>
      <c r="R2346">
        <v>13715</v>
      </c>
      <c r="S2346">
        <v>1.1459073340000001</v>
      </c>
    </row>
    <row r="2347" spans="14:19" x14ac:dyDescent="0.4">
      <c r="N2347">
        <v>13720</v>
      </c>
      <c r="O2347">
        <v>25.84064128</v>
      </c>
      <c r="R2347">
        <v>13720</v>
      </c>
      <c r="S2347">
        <v>1.145962529</v>
      </c>
    </row>
    <row r="2348" spans="14:19" x14ac:dyDescent="0.4">
      <c r="N2348">
        <v>13725</v>
      </c>
      <c r="O2348">
        <v>25.84265765</v>
      </c>
      <c r="R2348">
        <v>13725</v>
      </c>
      <c r="S2348">
        <v>1.1460283440000001</v>
      </c>
    </row>
    <row r="2349" spans="14:19" x14ac:dyDescent="0.4">
      <c r="N2349">
        <v>13730</v>
      </c>
      <c r="O2349">
        <v>25.84459609</v>
      </c>
      <c r="R2349">
        <v>13730</v>
      </c>
      <c r="S2349">
        <v>1.1461044650000001</v>
      </c>
    </row>
    <row r="2350" spans="14:19" x14ac:dyDescent="0.4">
      <c r="N2350">
        <v>13735</v>
      </c>
      <c r="O2350">
        <v>25.846464409999999</v>
      </c>
      <c r="R2350">
        <v>13735</v>
      </c>
      <c r="S2350">
        <v>1.146190372</v>
      </c>
    </row>
    <row r="2351" spans="14:19" x14ac:dyDescent="0.4">
      <c r="N2351">
        <v>13740</v>
      </c>
      <c r="O2351">
        <v>25.84833274</v>
      </c>
      <c r="R2351">
        <v>13740</v>
      </c>
      <c r="S2351">
        <v>1.1462858199999999</v>
      </c>
    </row>
    <row r="2352" spans="14:19" x14ac:dyDescent="0.4">
      <c r="N2352">
        <v>13745</v>
      </c>
      <c r="O2352">
        <v>25.850201070000001</v>
      </c>
      <c r="R2352">
        <v>13745</v>
      </c>
      <c r="S2352">
        <v>1.14639066</v>
      </c>
    </row>
    <row r="2353" spans="14:19" x14ac:dyDescent="0.4">
      <c r="N2353">
        <v>13750</v>
      </c>
      <c r="O2353">
        <v>25.851919930000001</v>
      </c>
      <c r="R2353">
        <v>13750</v>
      </c>
      <c r="S2353">
        <v>1.1465035720000001</v>
      </c>
    </row>
    <row r="2354" spans="14:19" x14ac:dyDescent="0.4">
      <c r="N2354">
        <v>13755</v>
      </c>
      <c r="O2354">
        <v>25.853610320000001</v>
      </c>
      <c r="R2354">
        <v>13755</v>
      </c>
      <c r="S2354">
        <v>1.146624284</v>
      </c>
    </row>
    <row r="2355" spans="14:19" x14ac:dyDescent="0.4">
      <c r="N2355">
        <v>13760</v>
      </c>
      <c r="O2355">
        <v>25.855300710000002</v>
      </c>
      <c r="R2355">
        <v>13760</v>
      </c>
      <c r="S2355">
        <v>1.14675265</v>
      </c>
    </row>
    <row r="2356" spans="14:19" x14ac:dyDescent="0.4">
      <c r="N2356">
        <v>13765</v>
      </c>
      <c r="O2356">
        <v>25.85694947</v>
      </c>
      <c r="R2356">
        <v>13765</v>
      </c>
      <c r="S2356">
        <v>1.1468886629999999</v>
      </c>
    </row>
    <row r="2357" spans="14:19" x14ac:dyDescent="0.4">
      <c r="N2357">
        <v>13770</v>
      </c>
      <c r="O2357">
        <v>25.85855089</v>
      </c>
      <c r="R2357">
        <v>13770</v>
      </c>
      <c r="S2357">
        <v>1.147032453</v>
      </c>
    </row>
    <row r="2358" spans="14:19" x14ac:dyDescent="0.4">
      <c r="N2358">
        <v>13775</v>
      </c>
      <c r="O2358">
        <v>25.86015231</v>
      </c>
      <c r="R2358">
        <v>13775</v>
      </c>
      <c r="S2358">
        <v>1.147184268</v>
      </c>
    </row>
    <row r="2359" spans="14:19" x14ac:dyDescent="0.4">
      <c r="N2359">
        <v>13780</v>
      </c>
      <c r="O2359">
        <v>25.861745200000001</v>
      </c>
      <c r="R2359">
        <v>13780</v>
      </c>
      <c r="S2359">
        <v>1.147344428</v>
      </c>
    </row>
    <row r="2360" spans="14:19" x14ac:dyDescent="0.4">
      <c r="N2360">
        <v>13785</v>
      </c>
      <c r="O2360">
        <v>25.863257650000001</v>
      </c>
      <c r="R2360">
        <v>13785</v>
      </c>
      <c r="S2360">
        <v>1.14751351</v>
      </c>
    </row>
    <row r="2361" spans="14:19" x14ac:dyDescent="0.4">
      <c r="N2361">
        <v>13790</v>
      </c>
      <c r="O2361">
        <v>25.864770109999998</v>
      </c>
      <c r="R2361">
        <v>13790</v>
      </c>
      <c r="S2361">
        <v>1.147692312</v>
      </c>
    </row>
    <row r="2362" spans="14:19" x14ac:dyDescent="0.4">
      <c r="N2362">
        <v>13795</v>
      </c>
      <c r="O2362">
        <v>25.866207119999999</v>
      </c>
      <c r="R2362">
        <v>13795</v>
      </c>
      <c r="S2362">
        <v>1.14787963</v>
      </c>
    </row>
    <row r="2363" spans="14:19" x14ac:dyDescent="0.4">
      <c r="N2363">
        <v>13800</v>
      </c>
      <c r="O2363">
        <v>25.867630609999999</v>
      </c>
      <c r="R2363">
        <v>13800</v>
      </c>
      <c r="S2363">
        <v>1.1480749320000001</v>
      </c>
    </row>
    <row r="2364" spans="14:19" x14ac:dyDescent="0.4">
      <c r="N2364">
        <v>13805</v>
      </c>
      <c r="O2364">
        <v>25.869107469999999</v>
      </c>
      <c r="R2364">
        <v>13805</v>
      </c>
      <c r="S2364">
        <v>1.148277486</v>
      </c>
    </row>
    <row r="2365" spans="14:19" x14ac:dyDescent="0.4">
      <c r="N2365">
        <v>13810</v>
      </c>
      <c r="O2365">
        <v>25.870577579999999</v>
      </c>
      <c r="R2365">
        <v>13810</v>
      </c>
      <c r="S2365">
        <v>1.148486479</v>
      </c>
    </row>
    <row r="2366" spans="14:19" x14ac:dyDescent="0.4">
      <c r="N2366">
        <v>13815</v>
      </c>
      <c r="O2366">
        <v>25.87200107</v>
      </c>
      <c r="R2366">
        <v>13815</v>
      </c>
      <c r="S2366">
        <v>1.148701124</v>
      </c>
    </row>
    <row r="2367" spans="14:19" x14ac:dyDescent="0.4">
      <c r="N2367">
        <v>13820</v>
      </c>
      <c r="O2367">
        <v>25.87342456</v>
      </c>
      <c r="R2367">
        <v>13820</v>
      </c>
      <c r="S2367">
        <v>1.148920752</v>
      </c>
    </row>
    <row r="2368" spans="14:19" x14ac:dyDescent="0.4">
      <c r="N2368">
        <v>13825</v>
      </c>
      <c r="O2368">
        <v>25.87484804</v>
      </c>
      <c r="R2368">
        <v>13825</v>
      </c>
      <c r="S2368">
        <v>1.1491448630000001</v>
      </c>
    </row>
    <row r="2369" spans="14:19" x14ac:dyDescent="0.4">
      <c r="N2369">
        <v>13830</v>
      </c>
      <c r="O2369">
        <v>25.87627153</v>
      </c>
      <c r="R2369">
        <v>13830</v>
      </c>
      <c r="S2369">
        <v>1.149373209</v>
      </c>
    </row>
    <row r="2370" spans="14:19" x14ac:dyDescent="0.4">
      <c r="N2370">
        <v>13835</v>
      </c>
      <c r="O2370">
        <v>25.877695020000001</v>
      </c>
      <c r="R2370">
        <v>13835</v>
      </c>
      <c r="S2370">
        <v>1.1496059219999999</v>
      </c>
    </row>
    <row r="2371" spans="14:19" x14ac:dyDescent="0.4">
      <c r="N2371">
        <v>13840</v>
      </c>
      <c r="O2371">
        <v>25.879118510000001</v>
      </c>
      <c r="R2371">
        <v>13840</v>
      </c>
      <c r="S2371">
        <v>1.1498423879999999</v>
      </c>
    </row>
    <row r="2372" spans="14:19" x14ac:dyDescent="0.4">
      <c r="N2372">
        <v>13845</v>
      </c>
      <c r="O2372">
        <v>25.880541990000001</v>
      </c>
      <c r="R2372">
        <v>13845</v>
      </c>
      <c r="S2372">
        <v>1.1500825160000001</v>
      </c>
    </row>
    <row r="2373" spans="14:19" x14ac:dyDescent="0.4">
      <c r="N2373">
        <v>13850</v>
      </c>
      <c r="O2373">
        <v>25.881965480000002</v>
      </c>
      <c r="R2373">
        <v>13850</v>
      </c>
      <c r="S2373">
        <v>1.1503262460000001</v>
      </c>
    </row>
    <row r="2374" spans="14:19" x14ac:dyDescent="0.4">
      <c r="N2374">
        <v>13855</v>
      </c>
      <c r="O2374">
        <v>25.883388969999999</v>
      </c>
      <c r="R2374">
        <v>13855</v>
      </c>
      <c r="S2374">
        <v>1.150573538</v>
      </c>
    </row>
    <row r="2375" spans="14:19" x14ac:dyDescent="0.4">
      <c r="N2375">
        <v>13860</v>
      </c>
      <c r="O2375">
        <v>25.884844480000002</v>
      </c>
      <c r="R2375">
        <v>13860</v>
      </c>
      <c r="S2375">
        <v>1.1508243419999999</v>
      </c>
    </row>
    <row r="2376" spans="14:19" x14ac:dyDescent="0.4">
      <c r="N2376">
        <v>13865</v>
      </c>
      <c r="O2376">
        <v>25.886335939999999</v>
      </c>
      <c r="R2376">
        <v>13865</v>
      </c>
      <c r="S2376">
        <v>1.1510785459999999</v>
      </c>
    </row>
    <row r="2377" spans="14:19" x14ac:dyDescent="0.4">
      <c r="N2377">
        <v>13870</v>
      </c>
      <c r="O2377">
        <v>25.8877694</v>
      </c>
      <c r="R2377">
        <v>13870</v>
      </c>
      <c r="S2377">
        <v>1.151335934</v>
      </c>
    </row>
    <row r="2378" spans="14:19" x14ac:dyDescent="0.4">
      <c r="N2378">
        <v>13875</v>
      </c>
      <c r="O2378">
        <v>25.88928185</v>
      </c>
      <c r="R2378">
        <v>13875</v>
      </c>
      <c r="S2378">
        <v>1.151596166</v>
      </c>
    </row>
    <row r="2379" spans="14:19" x14ac:dyDescent="0.4">
      <c r="N2379">
        <v>13880</v>
      </c>
      <c r="O2379">
        <v>25.89079431</v>
      </c>
      <c r="R2379">
        <v>13880</v>
      </c>
      <c r="S2379">
        <v>1.15185889</v>
      </c>
    </row>
    <row r="2380" spans="14:19" x14ac:dyDescent="0.4">
      <c r="N2380">
        <v>13885</v>
      </c>
      <c r="O2380">
        <v>25.89230676</v>
      </c>
      <c r="R2380">
        <v>13885</v>
      </c>
      <c r="S2380">
        <v>1.152123255</v>
      </c>
    </row>
    <row r="2381" spans="14:19" x14ac:dyDescent="0.4">
      <c r="N2381">
        <v>13890</v>
      </c>
      <c r="O2381">
        <v>25.89375338</v>
      </c>
      <c r="R2381">
        <v>13890</v>
      </c>
      <c r="S2381">
        <v>1.1523890020000001</v>
      </c>
    </row>
    <row r="2382" spans="14:19" x14ac:dyDescent="0.4">
      <c r="N2382">
        <v>13895</v>
      </c>
      <c r="O2382">
        <v>25.895286479999999</v>
      </c>
      <c r="R2382">
        <v>13895</v>
      </c>
      <c r="S2382">
        <v>1.1526562010000001</v>
      </c>
    </row>
    <row r="2383" spans="14:19" x14ac:dyDescent="0.4">
      <c r="N2383">
        <v>13900</v>
      </c>
      <c r="O2383">
        <v>25.896844130000002</v>
      </c>
      <c r="R2383">
        <v>13900</v>
      </c>
      <c r="S2383">
        <v>1.152925231</v>
      </c>
    </row>
    <row r="2384" spans="14:19" x14ac:dyDescent="0.4">
      <c r="N2384">
        <v>13905</v>
      </c>
      <c r="O2384">
        <v>25.898356580000002</v>
      </c>
      <c r="R2384">
        <v>13905</v>
      </c>
      <c r="S2384">
        <v>1.153196653</v>
      </c>
    </row>
    <row r="2385" spans="14:19" x14ac:dyDescent="0.4">
      <c r="N2385">
        <v>13910</v>
      </c>
      <c r="O2385">
        <v>25.899869039999999</v>
      </c>
      <c r="R2385">
        <v>13910</v>
      </c>
      <c r="S2385">
        <v>1.1534709860000001</v>
      </c>
    </row>
    <row r="2386" spans="14:19" x14ac:dyDescent="0.4">
      <c r="N2386">
        <v>13915</v>
      </c>
      <c r="O2386">
        <v>25.901392170000001</v>
      </c>
      <c r="R2386">
        <v>13915</v>
      </c>
      <c r="S2386">
        <v>1.15374843</v>
      </c>
    </row>
    <row r="2387" spans="14:19" x14ac:dyDescent="0.4">
      <c r="N2387">
        <v>13920</v>
      </c>
      <c r="O2387">
        <v>25.902993590000001</v>
      </c>
      <c r="R2387">
        <v>13920</v>
      </c>
      <c r="S2387">
        <v>1.154028603</v>
      </c>
    </row>
    <row r="2388" spans="14:19" x14ac:dyDescent="0.4">
      <c r="N2388">
        <v>13925</v>
      </c>
      <c r="O2388">
        <v>25.90441779</v>
      </c>
      <c r="R2388">
        <v>13925</v>
      </c>
      <c r="S2388">
        <v>1.154310204</v>
      </c>
    </row>
    <row r="2389" spans="14:19" x14ac:dyDescent="0.4">
      <c r="N2389">
        <v>13930</v>
      </c>
      <c r="O2389">
        <v>25.90591886</v>
      </c>
      <c r="R2389">
        <v>13930</v>
      </c>
      <c r="S2389">
        <v>1.1545908410000001</v>
      </c>
    </row>
    <row r="2390" spans="14:19" x14ac:dyDescent="0.4">
      <c r="N2390">
        <v>13935</v>
      </c>
      <c r="O2390">
        <v>25.907431320000001</v>
      </c>
      <c r="R2390">
        <v>13935</v>
      </c>
      <c r="S2390">
        <v>1.1548684709999999</v>
      </c>
    </row>
    <row r="2391" spans="14:19" x14ac:dyDescent="0.4">
      <c r="N2391">
        <v>13940</v>
      </c>
      <c r="O2391">
        <v>25.90894377</v>
      </c>
      <c r="R2391">
        <v>13940</v>
      </c>
      <c r="S2391">
        <v>1.1551414689999999</v>
      </c>
    </row>
    <row r="2392" spans="14:19" x14ac:dyDescent="0.4">
      <c r="N2392">
        <v>13945</v>
      </c>
      <c r="O2392">
        <v>25.910411740000001</v>
      </c>
      <c r="R2392">
        <v>13945</v>
      </c>
      <c r="S2392">
        <v>1.155408988</v>
      </c>
    </row>
    <row r="2393" spans="14:19" x14ac:dyDescent="0.4">
      <c r="N2393">
        <v>13950</v>
      </c>
      <c r="O2393">
        <v>25.911868680000001</v>
      </c>
      <c r="R2393">
        <v>13950</v>
      </c>
      <c r="S2393">
        <v>1.1556710889999999</v>
      </c>
    </row>
    <row r="2394" spans="14:19" x14ac:dyDescent="0.4">
      <c r="N2394">
        <v>13955</v>
      </c>
      <c r="O2394">
        <v>25.913358720000002</v>
      </c>
      <c r="R2394">
        <v>13955</v>
      </c>
      <c r="S2394">
        <v>1.1559286630000001</v>
      </c>
    </row>
    <row r="2395" spans="14:19" x14ac:dyDescent="0.4">
      <c r="N2395">
        <v>13960</v>
      </c>
      <c r="O2395">
        <v>25.914770820000001</v>
      </c>
      <c r="R2395">
        <v>13960</v>
      </c>
      <c r="S2395">
        <v>1.1561831899999999</v>
      </c>
    </row>
    <row r="2396" spans="14:19" x14ac:dyDescent="0.4">
      <c r="N2396">
        <v>13965</v>
      </c>
      <c r="O2396">
        <v>25.916105689999998</v>
      </c>
      <c r="R2396">
        <v>13965</v>
      </c>
      <c r="S2396">
        <v>1.1564363870000001</v>
      </c>
    </row>
    <row r="2397" spans="14:19" x14ac:dyDescent="0.4">
      <c r="N2397">
        <v>13970</v>
      </c>
      <c r="O2397">
        <v>25.917529179999999</v>
      </c>
      <c r="R2397">
        <v>13970</v>
      </c>
      <c r="S2397">
        <v>1.15668949</v>
      </c>
    </row>
    <row r="2398" spans="14:19" x14ac:dyDescent="0.4">
      <c r="N2398">
        <v>13975</v>
      </c>
      <c r="O2398">
        <v>25.918874379999998</v>
      </c>
      <c r="R2398">
        <v>13975</v>
      </c>
      <c r="S2398">
        <v>1.1569431050000001</v>
      </c>
    </row>
    <row r="2399" spans="14:19" x14ac:dyDescent="0.4">
      <c r="N2399">
        <v>13980</v>
      </c>
      <c r="O2399">
        <v>25.920208899999999</v>
      </c>
      <c r="R2399">
        <v>13980</v>
      </c>
      <c r="S2399">
        <v>1.1571969689999999</v>
      </c>
    </row>
    <row r="2400" spans="14:19" x14ac:dyDescent="0.4">
      <c r="N2400">
        <v>13985</v>
      </c>
      <c r="O2400">
        <v>25.921487190000001</v>
      </c>
      <c r="R2400">
        <v>13985</v>
      </c>
      <c r="S2400">
        <v>1.1574497960000001</v>
      </c>
    </row>
    <row r="2401" spans="14:19" x14ac:dyDescent="0.4">
      <c r="N2401">
        <v>13990</v>
      </c>
      <c r="O2401">
        <v>25.922732740000001</v>
      </c>
      <c r="R2401">
        <v>13990</v>
      </c>
      <c r="S2401">
        <v>1.157701501</v>
      </c>
    </row>
    <row r="2402" spans="14:19" x14ac:dyDescent="0.4">
      <c r="N2402">
        <v>13995</v>
      </c>
      <c r="O2402">
        <v>25.923978290000001</v>
      </c>
      <c r="R2402">
        <v>13995</v>
      </c>
      <c r="S2402">
        <v>1.1579515970000001</v>
      </c>
    </row>
    <row r="2403" spans="14:19" x14ac:dyDescent="0.4">
      <c r="N2403">
        <v>14000</v>
      </c>
      <c r="O2403">
        <v>25.925223840000001</v>
      </c>
      <c r="R2403">
        <v>14000</v>
      </c>
      <c r="S2403">
        <v>1.1581987810000001</v>
      </c>
    </row>
  </sheetData>
  <sheetProtection sheet="1" objects="1" scenarios="1"/>
  <mergeCells count="5">
    <mergeCell ref="L1:M1"/>
    <mergeCell ref="N1:O1"/>
    <mergeCell ref="P1:Q1"/>
    <mergeCell ref="R1:S1"/>
    <mergeCell ref="T1:U1"/>
  </mergeCells>
  <phoneticPr fontId="1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User Inputs</vt:lpstr>
      <vt:lpstr>Pulsed</vt:lpstr>
      <vt:lpstr>Surface Transmittance</vt:lpstr>
      <vt:lpstr>PPBS Reflectance</vt:lpstr>
      <vt:lpstr>Internal Transmittance</vt:lpstr>
      <vt:lpstr>IR-BB Saturation</vt:lpstr>
      <vt:lpstr>CBS</vt:lpstr>
      <vt:lpstr>UV Filters</vt:lpstr>
      <vt:lpstr>IR Filters</vt:lpstr>
      <vt:lpstr>Response Curves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 Jones</dc:creator>
  <cp:lastModifiedBy>shine</cp:lastModifiedBy>
  <dcterms:created xsi:type="dcterms:W3CDTF">2016-05-16T18:29:04Z</dcterms:created>
  <dcterms:modified xsi:type="dcterms:W3CDTF">2021-04-22T07:19:56Z</dcterms:modified>
</cp:coreProperties>
</file>